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dministracao\Word\ANO - 2016\COORDENAÇÃO-ADMINISTRATIVA\Planilha de Voos\Planilha de Voos\"/>
    </mc:Choice>
  </mc:AlternateContent>
  <bookViews>
    <workbookView xWindow="0" yWindow="0" windowWidth="21600" windowHeight="9735"/>
  </bookViews>
  <sheets>
    <sheet name="Plan1" sheetId="1" r:id="rId1"/>
  </sheets>
  <definedNames>
    <definedName name="_xlnm._FilterDatabase" localSheetId="0" hidden="1">Plan1!$A$3:$AE$3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0" i="1" l="1"/>
  <c r="P70" i="1"/>
  <c r="P69" i="1" l="1"/>
  <c r="Q69" i="1" s="1"/>
  <c r="Q67" i="1" l="1"/>
  <c r="P67" i="1"/>
  <c r="Q62" i="1" l="1"/>
  <c r="Q65" i="1" l="1"/>
  <c r="Q66" i="1"/>
  <c r="P65" i="1"/>
  <c r="P66" i="1"/>
  <c r="P62" i="1"/>
  <c r="Q68" i="1" l="1"/>
  <c r="P68" i="1"/>
  <c r="Q64" i="1" l="1"/>
  <c r="P64" i="1"/>
  <c r="Q63" i="1"/>
  <c r="P63" i="1"/>
  <c r="P5" i="1" l="1"/>
  <c r="P61" i="1" l="1"/>
  <c r="Q39" i="1"/>
  <c r="P39" i="1"/>
  <c r="Q36" i="1"/>
  <c r="P36" i="1"/>
  <c r="Q38" i="1"/>
  <c r="P38" i="1"/>
  <c r="Q37" i="1"/>
  <c r="P37" i="1"/>
  <c r="Q35" i="1"/>
  <c r="P35" i="1"/>
  <c r="P60" i="1"/>
  <c r="Q60" i="1"/>
  <c r="P59" i="1"/>
  <c r="Q59" i="1" s="1"/>
  <c r="P58" i="1"/>
  <c r="Q58" i="1" s="1"/>
  <c r="Q16" i="1"/>
  <c r="P16" i="1"/>
  <c r="Q19" i="1"/>
  <c r="Q20" i="1"/>
  <c r="P20" i="1"/>
  <c r="Q11" i="1"/>
  <c r="P11" i="1"/>
  <c r="Q10" i="1"/>
  <c r="P10" i="1"/>
  <c r="Q9" i="1"/>
  <c r="P9" i="1"/>
  <c r="Q8" i="1"/>
  <c r="P8" i="1"/>
  <c r="P19" i="1" l="1"/>
  <c r="Q18" i="1"/>
  <c r="Q17" i="1"/>
  <c r="Q15" i="1"/>
  <c r="Q14" i="1"/>
  <c r="Q5" i="1"/>
  <c r="P18" i="1"/>
  <c r="P17" i="1"/>
  <c r="P15" i="1"/>
  <c r="P14" i="1"/>
  <c r="P53" i="1" l="1"/>
  <c r="P56" i="1"/>
  <c r="P57" i="1" l="1"/>
  <c r="Q57" i="1" s="1"/>
  <c r="Q55" i="1" l="1"/>
  <c r="Q56" i="1"/>
  <c r="P42" i="1" l="1"/>
  <c r="P5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54" i="1"/>
  <c r="P54" i="1"/>
  <c r="Q53" i="1"/>
  <c r="Q52" i="1"/>
  <c r="P52" i="1"/>
  <c r="Q50" i="1"/>
  <c r="P50" i="1"/>
  <c r="Q49" i="1"/>
  <c r="P49" i="1"/>
  <c r="Q48" i="1"/>
  <c r="P48" i="1"/>
  <c r="P47" i="1"/>
  <c r="Q47" i="1" s="1"/>
  <c r="P46" i="1" l="1"/>
  <c r="Q46" i="1" s="1"/>
  <c r="Q45" i="1" l="1"/>
  <c r="P45" i="1"/>
  <c r="P44" i="1"/>
  <c r="Q44" i="1"/>
  <c r="Q41" i="1" l="1"/>
  <c r="Q40" i="1"/>
  <c r="P41" i="1"/>
  <c r="P40" i="1"/>
  <c r="Q43" i="1"/>
  <c r="P43" i="1"/>
  <c r="P13" i="1" l="1"/>
  <c r="P12" i="1"/>
  <c r="Q12" i="1" s="1"/>
  <c r="P7" i="1"/>
  <c r="Q7" i="1" s="1"/>
  <c r="P4" i="1"/>
  <c r="Q4" i="1" l="1"/>
</calcChain>
</file>

<file path=xl/sharedStrings.xml><?xml version="1.0" encoding="utf-8"?>
<sst xmlns="http://schemas.openxmlformats.org/spreadsheetml/2006/main" count="745" uniqueCount="295">
  <si>
    <t>Total</t>
  </si>
  <si>
    <t>Motivação</t>
  </si>
  <si>
    <t>Origem</t>
  </si>
  <si>
    <t>Destino</t>
  </si>
  <si>
    <t>Cidade</t>
  </si>
  <si>
    <t>Unitário</t>
  </si>
  <si>
    <t>Nome</t>
  </si>
  <si>
    <t>Valor Passagem</t>
  </si>
  <si>
    <t>Valor Deslocamento</t>
  </si>
  <si>
    <t>Albaneide Maria Lima Peixinho</t>
  </si>
  <si>
    <t>Juracema Ana Daltoé</t>
  </si>
  <si>
    <t>Nina da Costa Correa</t>
  </si>
  <si>
    <t>Nelcy Ferreira da Silva</t>
  </si>
  <si>
    <t>Gilcélio Gonçalves de Almeida</t>
  </si>
  <si>
    <t>Maria Adelaide Wanderley Rego</t>
  </si>
  <si>
    <t>Nádia Alinne Fernandes Côrrea</t>
  </si>
  <si>
    <t>Sônia Regina Barbosa</t>
  </si>
  <si>
    <t xml:space="preserve">Élido Bonomo </t>
  </si>
  <si>
    <t>Sandra Regina Melchionna e Silva</t>
  </si>
  <si>
    <t>Rosana Maria Nogueira</t>
  </si>
  <si>
    <t>Liane Quintanilha Simões</t>
  </si>
  <si>
    <t>Anete Rissin</t>
  </si>
  <si>
    <t>Leida Reny Borges Bressane</t>
  </si>
  <si>
    <t>Raul Von Der Heyde</t>
  </si>
  <si>
    <t>Regina Rodrigues de Oliveira</t>
  </si>
  <si>
    <t>Ana Jeanette F. L. de Haro</t>
  </si>
  <si>
    <t>Plenária do CFN</t>
  </si>
  <si>
    <t>Data/Horário Saída</t>
  </si>
  <si>
    <t>Data/Horário Chegada</t>
  </si>
  <si>
    <t>Nº dias</t>
  </si>
  <si>
    <t>Diárias/Ajuda de Custo</t>
  </si>
  <si>
    <t>Valor Recebido
Diárias ou Ajuda Custo e Deslocamento</t>
  </si>
  <si>
    <t>Rita de Cássia C. de A. Akutsu</t>
  </si>
  <si>
    <t>Cargo</t>
  </si>
  <si>
    <t>Conselheiro</t>
  </si>
  <si>
    <t>Brasília</t>
  </si>
  <si>
    <t>Porto Alegre</t>
  </si>
  <si>
    <t>São Paulo</t>
  </si>
  <si>
    <t>Rio de Janeiro</t>
  </si>
  <si>
    <t>Aracaju</t>
  </si>
  <si>
    <t>Recife</t>
  </si>
  <si>
    <t>Belém</t>
  </si>
  <si>
    <t>Curitiba</t>
  </si>
  <si>
    <t>Belo Horizonte</t>
  </si>
  <si>
    <t>Licença</t>
  </si>
  <si>
    <t>Campinas - SP</t>
  </si>
  <si>
    <t>Manaus</t>
  </si>
  <si>
    <t>Florianópolis</t>
  </si>
  <si>
    <t>Colaborador</t>
  </si>
  <si>
    <t>31 Reunião da Comissão de Avaliadores</t>
  </si>
  <si>
    <t>Salvador</t>
  </si>
  <si>
    <t>João Pessoa</t>
  </si>
  <si>
    <t>CRN1 - Carla T. de M. Sarmento</t>
  </si>
  <si>
    <t>CRN2-Maisa B. Pedroso</t>
  </si>
  <si>
    <t>CRN3- Rita M. M. Goulart</t>
  </si>
  <si>
    <t>CRN4-Eliane M. Vaz</t>
  </si>
  <si>
    <t>CRN5 - Karla V. N. de A. Figueiredo</t>
  </si>
  <si>
    <t>CRN6- Luciana M. M. Vaz</t>
  </si>
  <si>
    <t>CRN9- Romero A. Teixeira</t>
  </si>
  <si>
    <t>CRN10- Francine Ferrari</t>
  </si>
  <si>
    <t>CRN3- Magda R. Rocha</t>
  </si>
  <si>
    <t>CRN4- Guilherme C. Almeida</t>
  </si>
  <si>
    <t>CRN3- Marcos R. Morais</t>
  </si>
  <si>
    <t>CRN6- Nairtos S. da Silva</t>
  </si>
  <si>
    <t>Assistente de TI</t>
  </si>
  <si>
    <t>Gerente Geral</t>
  </si>
  <si>
    <t>Coordenador Administrativo</t>
  </si>
  <si>
    <t>Assistente Administrativo</t>
  </si>
  <si>
    <t>Gestão de Tecnologia da Informação e Padronização de Processos</t>
  </si>
  <si>
    <t xml:space="preserve">                  Ida</t>
  </si>
  <si>
    <t xml:space="preserve">    Volta</t>
  </si>
  <si>
    <t xml:space="preserve">7ª Reunião dos Coordenadores do Setor de Fiscalização do Sistema CFN/CRN </t>
  </si>
  <si>
    <t>Grupo de Trabalho da Resolução-380</t>
  </si>
  <si>
    <t>CRN6- Roberta P. da Silva</t>
  </si>
  <si>
    <t>CFN- Juracema A. Daltoé</t>
  </si>
  <si>
    <t>Coordenadora Fiscalização</t>
  </si>
  <si>
    <t>Conselheiro Federal</t>
  </si>
  <si>
    <t>Ajuda de custo</t>
  </si>
  <si>
    <t>10/11-17:45</t>
  </si>
  <si>
    <t>10/11-20:30</t>
  </si>
  <si>
    <t>12/11-20:55</t>
  </si>
  <si>
    <t>12/11-23:55</t>
  </si>
  <si>
    <t>10/11-20:55</t>
  </si>
  <si>
    <t>10/11-22:45</t>
  </si>
  <si>
    <t>10/11-18:40</t>
  </si>
  <si>
    <t>10/11-20:25</t>
  </si>
  <si>
    <t>12/11-20:30</t>
  </si>
  <si>
    <t>12/11-22:10</t>
  </si>
  <si>
    <t>12/11-19:15</t>
  </si>
  <si>
    <t>10/11-14:30</t>
  </si>
  <si>
    <t>10/11-14:20</t>
  </si>
  <si>
    <t>13/11-11:55</t>
  </si>
  <si>
    <t>13/11-13:40</t>
  </si>
  <si>
    <t>10/11-22:00</t>
  </si>
  <si>
    <t>12/11-18:30</t>
  </si>
  <si>
    <t>12/11-19:40</t>
  </si>
  <si>
    <t>10/11-17:26</t>
  </si>
  <si>
    <t>10/11-19:40</t>
  </si>
  <si>
    <t>11/11-19:40</t>
  </si>
  <si>
    <t>11/11-21:25</t>
  </si>
  <si>
    <t>10/11-06:15</t>
  </si>
  <si>
    <t>10/11-08:00</t>
  </si>
  <si>
    <t>11/11-19:15</t>
  </si>
  <si>
    <t>11/11-20:55</t>
  </si>
  <si>
    <t>09/11-20:55</t>
  </si>
  <si>
    <t>09/11-22:45</t>
  </si>
  <si>
    <t>09/11-16:30</t>
  </si>
  <si>
    <t>09/11-18:25</t>
  </si>
  <si>
    <t>11/11-18:30</t>
  </si>
  <si>
    <t>11/11-20:15</t>
  </si>
  <si>
    <t>09/11-14:22</t>
  </si>
  <si>
    <t>09/11-18:05</t>
  </si>
  <si>
    <t>12/11-12:00</t>
  </si>
  <si>
    <t>12/11-13:36</t>
  </si>
  <si>
    <t>CRN2- Maiele B. L. Bianchini</t>
  </si>
  <si>
    <t>CRN3- Luiz P. de C. Junior</t>
  </si>
  <si>
    <t>CRN4- Samara G. S. Crancio</t>
  </si>
  <si>
    <t>CRN5 - Diva M. de M. Aragão</t>
  </si>
  <si>
    <t>CRN7- Hellene de F. V. de Souza</t>
  </si>
  <si>
    <t>CRN8-Julisse K. W. Prussak</t>
  </si>
  <si>
    <t>CRN9- Elisa A. D. e Alvares</t>
  </si>
  <si>
    <t>CRN10- Jeanini B. Zamboni</t>
  </si>
  <si>
    <t>21/11-07:40</t>
  </si>
  <si>
    <t>21/11-09:30</t>
  </si>
  <si>
    <t>22/11-10:05</t>
  </si>
  <si>
    <t>22/11-11:45</t>
  </si>
  <si>
    <t>21/11-05:50</t>
  </si>
  <si>
    <t>21/11-08:50</t>
  </si>
  <si>
    <t>23/11- 10:25</t>
  </si>
  <si>
    <t>23/11-11:30</t>
  </si>
  <si>
    <t>21/11-04:40</t>
  </si>
  <si>
    <t>21/11-08:05</t>
  </si>
  <si>
    <t>22/11-21:30</t>
  </si>
  <si>
    <t>22/11-23:01</t>
  </si>
  <si>
    <t>21/11-07:55</t>
  </si>
  <si>
    <t>21/11-10:10</t>
  </si>
  <si>
    <t>22/11-20:10</t>
  </si>
  <si>
    <t>22/11-22:36</t>
  </si>
  <si>
    <t>21/11- 10:25</t>
  </si>
  <si>
    <t>21/11-11:40</t>
  </si>
  <si>
    <t>22/11-18:30</t>
  </si>
  <si>
    <t>22/11-19:40</t>
  </si>
  <si>
    <t>CFN - Nelcy F. da Silva</t>
  </si>
  <si>
    <t>Conselheira Federal</t>
  </si>
  <si>
    <t>CFN - Antônio A. F. Garcia</t>
  </si>
  <si>
    <t>Assessor Parlamentar</t>
  </si>
  <si>
    <t>XII Congresso Mundial de Farmacêuticos de Língua Portuguesa</t>
  </si>
  <si>
    <t>09/11-09:55</t>
  </si>
  <si>
    <t>09/11-12:29</t>
  </si>
  <si>
    <t>02/11-13:10</t>
  </si>
  <si>
    <t>05/11-19:10</t>
  </si>
  <si>
    <t>02/11-17:52</t>
  </si>
  <si>
    <t>05/11-17:45</t>
  </si>
  <si>
    <t>CFN - Juracema A. Daltoe</t>
  </si>
  <si>
    <t xml:space="preserve"> II Prêmio SINURGS Jornalismo 2016</t>
  </si>
  <si>
    <t>Ajuda de Custo</t>
  </si>
  <si>
    <t>Reunião com Comissão de Ética do Conselho Regional da 2ª Região</t>
  </si>
  <si>
    <t>21/11-08:15</t>
  </si>
  <si>
    <t>21/11-10:05</t>
  </si>
  <si>
    <t>22/11-19:00</t>
  </si>
  <si>
    <t>22/11-20:40</t>
  </si>
  <si>
    <t>21/11-09:00</t>
  </si>
  <si>
    <t>21/11-10:55</t>
  </si>
  <si>
    <t>22/11-20:30</t>
  </si>
  <si>
    <t>22/11-22:10</t>
  </si>
  <si>
    <t>21/11-05:33</t>
  </si>
  <si>
    <t>21/11-09:10</t>
  </si>
  <si>
    <t>22/11-21:12</t>
  </si>
  <si>
    <t>21/11-08:38</t>
  </si>
  <si>
    <t>21/11-10:30</t>
  </si>
  <si>
    <t>22/11-19:30</t>
  </si>
  <si>
    <t>22/11-21:47</t>
  </si>
  <si>
    <t>Coordenador Fiscalização</t>
  </si>
  <si>
    <t>03/11-21:50</t>
  </si>
  <si>
    <t>03/11-20:00</t>
  </si>
  <si>
    <t>05/11-19:45</t>
  </si>
  <si>
    <t>05/11-21:40</t>
  </si>
  <si>
    <t>Seminário Nacional de Saúde das Mulheres</t>
  </si>
  <si>
    <t>FENTAS e  287ª Reunião Ordinária do Conselho Nacional de Saúde – CNS</t>
  </si>
  <si>
    <t>08/11-20:45</t>
  </si>
  <si>
    <t>08/11-22:25</t>
  </si>
  <si>
    <t>12/11-09:45</t>
  </si>
  <si>
    <t>12/11-11:25</t>
  </si>
  <si>
    <t>CFN- Nelcy F. da Silva</t>
  </si>
  <si>
    <t>CFN - Liane Q. Simoes</t>
  </si>
  <si>
    <t>Rio deJaneiro</t>
  </si>
  <si>
    <t>11/11-11:10</t>
  </si>
  <si>
    <t>11/11-13:00</t>
  </si>
  <si>
    <t>12/11-09:46</t>
  </si>
  <si>
    <t>12/11-11:26</t>
  </si>
  <si>
    <t>2ª Oficina Nacional com Parceiros Estratégicos - "Comer pra quê?"</t>
  </si>
  <si>
    <t>18/10 - Ajuda de custo</t>
  </si>
  <si>
    <t>Não Virá</t>
  </si>
  <si>
    <t>16/11-15:20</t>
  </si>
  <si>
    <t>16/11-17:55</t>
  </si>
  <si>
    <t>22/11-20:05</t>
  </si>
  <si>
    <t>22/11-22:46</t>
  </si>
  <si>
    <t>Não Vira</t>
  </si>
  <si>
    <t>São Luís</t>
  </si>
  <si>
    <t>18/11- CNS</t>
  </si>
  <si>
    <t>22/11-18:20</t>
  </si>
  <si>
    <t>16/11-18:55</t>
  </si>
  <si>
    <t>16/11-20:20</t>
  </si>
  <si>
    <t>21/11-18:30</t>
  </si>
  <si>
    <t>21/11-19:40</t>
  </si>
  <si>
    <t>22/11 - 14:05</t>
  </si>
  <si>
    <t>22/11-15:55</t>
  </si>
  <si>
    <t>16/11-19:35</t>
  </si>
  <si>
    <t>16/11-21:20</t>
  </si>
  <si>
    <t>20/11-19:00</t>
  </si>
  <si>
    <t>20/11-20:40</t>
  </si>
  <si>
    <t>16/11-14:45</t>
  </si>
  <si>
    <t>16/11-18:25</t>
  </si>
  <si>
    <t>20/11-19:40</t>
  </si>
  <si>
    <t>20/11-21:12</t>
  </si>
  <si>
    <t>16/11-15:10</t>
  </si>
  <si>
    <t>16/11-20:15</t>
  </si>
  <si>
    <t>20/11-21:35</t>
  </si>
  <si>
    <t>20/11-22:44</t>
  </si>
  <si>
    <t>16/11-18:03</t>
  </si>
  <si>
    <t>16/11-19:55</t>
  </si>
  <si>
    <t>20/11-19:30</t>
  </si>
  <si>
    <t>20/11-21:47</t>
  </si>
  <si>
    <t>15/11-14:25</t>
  </si>
  <si>
    <t>15/11-17:35</t>
  </si>
  <si>
    <t>20/11-12:00</t>
  </si>
  <si>
    <t>20/11-13:20</t>
  </si>
  <si>
    <t>16/11-05:33</t>
  </si>
  <si>
    <t>16/11-09:10</t>
  </si>
  <si>
    <t>16/11-04:40</t>
  </si>
  <si>
    <t>16/11-08:05</t>
  </si>
  <si>
    <t>22/11-13:50</t>
  </si>
  <si>
    <t>22/11-15:11</t>
  </si>
  <si>
    <t>16/11-06:45</t>
  </si>
  <si>
    <t>16/11-08:55</t>
  </si>
  <si>
    <t>16/11-10:05</t>
  </si>
  <si>
    <t>16/11-11:55</t>
  </si>
  <si>
    <t>20/11-18:30</t>
  </si>
  <si>
    <t>20/11-20:15</t>
  </si>
  <si>
    <t>16/11-09:05</t>
  </si>
  <si>
    <t>16/11-10:25</t>
  </si>
  <si>
    <t>CFN-Juracema Ana Daltoé</t>
  </si>
  <si>
    <t>CFN-Nelcy Ferreira da Silva</t>
  </si>
  <si>
    <t>CFN-Maria Adelaide Wanderley Rego</t>
  </si>
  <si>
    <t>CFN-Nádia Alinne Fernandes Côrrea</t>
  </si>
  <si>
    <t>CFN-Sandra Regina Melchionna e Silva</t>
  </si>
  <si>
    <t>VII Encontro Nacional das Comissões Intersetoriais de Saúde do Trabalhador e da Trabalhadora</t>
  </si>
  <si>
    <t>15/11-13:45</t>
  </si>
  <si>
    <t>15/11-15:55</t>
  </si>
  <si>
    <t>18/11-16:35</t>
  </si>
  <si>
    <t>18/11-20:00</t>
  </si>
  <si>
    <t>CRN2 - Carmem K. Franco</t>
  </si>
  <si>
    <t>CRN2-Leonardo Agostini</t>
  </si>
  <si>
    <t>CRN2- Samanta W. Madruga</t>
  </si>
  <si>
    <t>CRN4-Thais S. N. de Souza</t>
  </si>
  <si>
    <t>CRN6 - Elenice Costa</t>
  </si>
  <si>
    <t>CFN - Maria A. W. Rego</t>
  </si>
  <si>
    <t>24ª Reunião da Comissão Especial do Código de Ética</t>
  </si>
  <si>
    <t>CFN - Ana Jeanette F. L. de Haro</t>
  </si>
  <si>
    <t>Plenária</t>
  </si>
  <si>
    <t>16/11-17:26</t>
  </si>
  <si>
    <t>16/11-19:40</t>
  </si>
  <si>
    <t>19/11-20:10</t>
  </si>
  <si>
    <t>19/11-22:36</t>
  </si>
  <si>
    <t>24/11-06:17</t>
  </si>
  <si>
    <t>24/11-07:55</t>
  </si>
  <si>
    <t>27/11-16:00</t>
  </si>
  <si>
    <t>27/11-18:01</t>
  </si>
  <si>
    <t>26/11-16:00</t>
  </si>
  <si>
    <t>26/11-18:01</t>
  </si>
  <si>
    <t>Pelotas</t>
  </si>
  <si>
    <t>23/11-13:10</t>
  </si>
  <si>
    <t>23/11-18:25</t>
  </si>
  <si>
    <t>22/11-08:22</t>
  </si>
  <si>
    <t>22/11-14:00</t>
  </si>
  <si>
    <t>26/11-15:00</t>
  </si>
  <si>
    <t>26/11-20:50</t>
  </si>
  <si>
    <t>26/11-15:01</t>
  </si>
  <si>
    <t>26/11-20:51</t>
  </si>
  <si>
    <t>Seminário Regional - Educação Alimentar e Nutricional Mais PAA Modalidade Compra Institucional</t>
  </si>
  <si>
    <t>CFN- Rosane M. N. da Silva</t>
  </si>
  <si>
    <t>Assessora Institucional</t>
  </si>
  <si>
    <t>22/11-09:55</t>
  </si>
  <si>
    <t>22/11-12:29</t>
  </si>
  <si>
    <t>26/11-06:47</t>
  </si>
  <si>
    <t>26/11-09:20</t>
  </si>
  <si>
    <t>CFN- Antônio A. F. Garcia</t>
  </si>
  <si>
    <t>Assessor Institucional</t>
  </si>
  <si>
    <t>86ª Reunião do COPISS</t>
  </si>
  <si>
    <t>Ajudade Custo</t>
  </si>
  <si>
    <t>7º Simpósio Brasileiro de Vigilância em Sanitária (7º SIMBRAVISA), etapa preparatória da 1ª Conferência Nacional de Vigilância em Saúde</t>
  </si>
  <si>
    <t>26/11-20:10</t>
  </si>
  <si>
    <t>26/11-21:20</t>
  </si>
  <si>
    <t>30/11 - CNS</t>
  </si>
  <si>
    <t>30/11- CNS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</si>
</sst>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R$-416]\ * #,##0.00_-;\-[$R$-416]\ * #,##0.00_-;_-[$R$-416]\ * &quot;-&quot;??_-;_-@_-"/>
    <numFmt numFmtId="165" formatCode="#,##0.0_ ;\-#,##0.0\ "/>
    <numFmt numFmtId="166" formatCode="&quot;R$&quot;\ 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/>
    <xf numFmtId="49" fontId="1" fillId="0" borderId="1" xfId="0" applyNumberFormat="1" applyFont="1" applyBorder="1"/>
    <xf numFmtId="164" fontId="1" fillId="0" borderId="0" xfId="0" applyNumberFormat="1" applyFont="1" applyBorder="1"/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64" fontId="1" fillId="0" borderId="4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66" fontId="2" fillId="0" borderId="1" xfId="0" applyNumberFormat="1" applyFont="1" applyBorder="1"/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left"/>
    </xf>
    <xf numFmtId="164" fontId="1" fillId="0" borderId="5" xfId="0" applyNumberFormat="1" applyFont="1" applyBorder="1"/>
    <xf numFmtId="164" fontId="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/>
    <xf numFmtId="49" fontId="1" fillId="0" borderId="2" xfId="0" applyNumberFormat="1" applyFont="1" applyBorder="1"/>
    <xf numFmtId="166" fontId="2" fillId="0" borderId="2" xfId="0" applyNumberFormat="1" applyFont="1" applyBorder="1"/>
    <xf numFmtId="164" fontId="1" fillId="0" borderId="2" xfId="0" applyNumberFormat="1" applyFont="1" applyBorder="1"/>
    <xf numFmtId="164" fontId="2" fillId="0" borderId="2" xfId="0" applyNumberFormat="1" applyFont="1" applyBorder="1"/>
    <xf numFmtId="165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tabSelected="1" topLeftCell="A50" workbookViewId="0">
      <selection activeCell="A72" sqref="A72:XFD72"/>
    </sheetView>
  </sheetViews>
  <sheetFormatPr defaultRowHeight="12.75" x14ac:dyDescent="0.2"/>
  <cols>
    <col min="1" max="1" width="31.42578125" style="1" customWidth="1"/>
    <col min="2" max="2" width="25" style="1" customWidth="1"/>
    <col min="3" max="3" width="61.28515625" style="1" customWidth="1"/>
    <col min="4" max="4" width="16.5703125" style="1" customWidth="1"/>
    <col min="5" max="5" width="17.7109375" style="1" customWidth="1"/>
    <col min="6" max="6" width="16.5703125" style="1" customWidth="1"/>
    <col min="7" max="7" width="18.42578125" style="1" customWidth="1"/>
    <col min="8" max="8" width="11.85546875" style="1" customWidth="1"/>
    <col min="9" max="9" width="21.140625" style="1" customWidth="1"/>
    <col min="10" max="10" width="12.140625" style="1" customWidth="1"/>
    <col min="11" max="11" width="18.85546875" style="1" customWidth="1"/>
    <col min="12" max="12" width="13.28515625" style="1" customWidth="1"/>
    <col min="13" max="13" width="14.7109375" style="1" customWidth="1"/>
    <col min="14" max="14" width="11.42578125" style="1" customWidth="1"/>
    <col min="15" max="15" width="9.140625" style="1"/>
    <col min="16" max="16" width="13.140625" style="1" customWidth="1"/>
    <col min="17" max="17" width="15.5703125" style="1" customWidth="1"/>
    <col min="18" max="16384" width="9.140625" style="1"/>
  </cols>
  <sheetData>
    <row r="1" spans="1:17" x14ac:dyDescent="0.2">
      <c r="E1" s="15" t="s">
        <v>69</v>
      </c>
      <c r="I1" s="16" t="s">
        <v>70</v>
      </c>
    </row>
    <row r="2" spans="1:17" x14ac:dyDescent="0.2">
      <c r="A2" s="32" t="s">
        <v>6</v>
      </c>
      <c r="B2" s="34" t="s">
        <v>33</v>
      </c>
      <c r="C2" s="32" t="s">
        <v>1</v>
      </c>
      <c r="D2" s="32" t="s">
        <v>2</v>
      </c>
      <c r="E2" s="32"/>
      <c r="F2" s="32" t="s">
        <v>3</v>
      </c>
      <c r="G2" s="32"/>
      <c r="H2" s="32" t="s">
        <v>2</v>
      </c>
      <c r="I2" s="32"/>
      <c r="J2" s="32" t="s">
        <v>3</v>
      </c>
      <c r="K2" s="32"/>
      <c r="L2" s="36" t="s">
        <v>7</v>
      </c>
      <c r="M2" s="33" t="s">
        <v>8</v>
      </c>
      <c r="N2" s="30" t="s">
        <v>30</v>
      </c>
      <c r="O2" s="30"/>
      <c r="P2" s="30"/>
      <c r="Q2" s="31" t="s">
        <v>31</v>
      </c>
    </row>
    <row r="3" spans="1:17" ht="46.5" customHeight="1" x14ac:dyDescent="0.2">
      <c r="A3" s="32"/>
      <c r="B3" s="35"/>
      <c r="C3" s="32"/>
      <c r="D3" s="2" t="s">
        <v>4</v>
      </c>
      <c r="E3" s="3" t="s">
        <v>27</v>
      </c>
      <c r="F3" s="2" t="s">
        <v>4</v>
      </c>
      <c r="G3" s="3" t="s">
        <v>28</v>
      </c>
      <c r="H3" s="14" t="s">
        <v>4</v>
      </c>
      <c r="I3" s="13" t="s">
        <v>27</v>
      </c>
      <c r="J3" s="14" t="s">
        <v>4</v>
      </c>
      <c r="K3" s="13" t="s">
        <v>28</v>
      </c>
      <c r="L3" s="37"/>
      <c r="M3" s="33"/>
      <c r="N3" s="2" t="s">
        <v>5</v>
      </c>
      <c r="O3" s="2" t="s">
        <v>29</v>
      </c>
      <c r="P3" s="2" t="s">
        <v>0</v>
      </c>
      <c r="Q3" s="30"/>
    </row>
    <row r="4" spans="1:17" x14ac:dyDescent="0.2">
      <c r="A4" s="4" t="s">
        <v>9</v>
      </c>
      <c r="B4" s="4" t="s">
        <v>34</v>
      </c>
      <c r="C4" s="4" t="s">
        <v>26</v>
      </c>
      <c r="D4" s="8" t="s">
        <v>35</v>
      </c>
      <c r="E4" s="8" t="s">
        <v>289</v>
      </c>
      <c r="F4" s="8" t="s">
        <v>35</v>
      </c>
      <c r="G4" s="8" t="s">
        <v>289</v>
      </c>
      <c r="H4" s="8" t="s">
        <v>35</v>
      </c>
      <c r="I4" s="8" t="s">
        <v>289</v>
      </c>
      <c r="J4" s="8" t="s">
        <v>35</v>
      </c>
      <c r="K4" s="8" t="s">
        <v>289</v>
      </c>
      <c r="L4" s="7"/>
      <c r="M4" s="5">
        <v>0</v>
      </c>
      <c r="N4" s="5">
        <v>210</v>
      </c>
      <c r="O4" s="6">
        <v>2</v>
      </c>
      <c r="P4" s="5">
        <f>N4*O4</f>
        <v>420</v>
      </c>
      <c r="Q4" s="5">
        <f>P4+M4</f>
        <v>420</v>
      </c>
    </row>
    <row r="5" spans="1:17" x14ac:dyDescent="0.2">
      <c r="A5" s="4" t="s">
        <v>10</v>
      </c>
      <c r="B5" s="4" t="s">
        <v>34</v>
      </c>
      <c r="C5" s="4" t="s">
        <v>26</v>
      </c>
      <c r="D5" s="8" t="s">
        <v>36</v>
      </c>
      <c r="E5" s="8" t="s">
        <v>193</v>
      </c>
      <c r="F5" s="8" t="s">
        <v>35</v>
      </c>
      <c r="G5" s="8" t="s">
        <v>194</v>
      </c>
      <c r="H5" s="8" t="s">
        <v>35</v>
      </c>
      <c r="I5" s="8" t="s">
        <v>195</v>
      </c>
      <c r="J5" s="8" t="s">
        <v>36</v>
      </c>
      <c r="K5" s="8" t="s">
        <v>196</v>
      </c>
      <c r="L5" s="21">
        <v>2246.46</v>
      </c>
      <c r="M5" s="5">
        <v>300</v>
      </c>
      <c r="N5" s="5">
        <v>430</v>
      </c>
      <c r="O5" s="6">
        <v>4.5</v>
      </c>
      <c r="P5" s="5">
        <f>(N5*O5)+M5</f>
        <v>2235</v>
      </c>
      <c r="Q5" s="5">
        <f>(N5*O5)+M5</f>
        <v>2235</v>
      </c>
    </row>
    <row r="6" spans="1:17" x14ac:dyDescent="0.2">
      <c r="A6" s="4" t="s">
        <v>11</v>
      </c>
      <c r="B6" s="4" t="s">
        <v>34</v>
      </c>
      <c r="C6" s="4" t="s">
        <v>26</v>
      </c>
      <c r="D6" s="8" t="s">
        <v>37</v>
      </c>
      <c r="E6" s="8" t="s">
        <v>197</v>
      </c>
      <c r="F6" s="8" t="s">
        <v>35</v>
      </c>
      <c r="G6" s="8"/>
      <c r="H6" s="8" t="s">
        <v>35</v>
      </c>
      <c r="I6" s="8"/>
      <c r="J6" s="8" t="s">
        <v>37</v>
      </c>
      <c r="K6" s="8"/>
      <c r="L6" s="21"/>
      <c r="M6" s="5"/>
      <c r="N6" s="5"/>
      <c r="O6" s="6"/>
      <c r="P6" s="5"/>
      <c r="Q6" s="5"/>
    </row>
    <row r="7" spans="1:17" x14ac:dyDescent="0.2">
      <c r="A7" s="4" t="s">
        <v>12</v>
      </c>
      <c r="B7" s="4" t="s">
        <v>34</v>
      </c>
      <c r="C7" s="4" t="s">
        <v>26</v>
      </c>
      <c r="D7" s="8" t="s">
        <v>198</v>
      </c>
      <c r="E7" s="8" t="s">
        <v>199</v>
      </c>
      <c r="F7" s="8" t="s">
        <v>35</v>
      </c>
      <c r="G7" s="8"/>
      <c r="H7" s="8" t="s">
        <v>35</v>
      </c>
      <c r="I7" s="8" t="s">
        <v>200</v>
      </c>
      <c r="J7" s="8" t="s">
        <v>38</v>
      </c>
      <c r="K7" s="8" t="s">
        <v>136</v>
      </c>
      <c r="L7" s="21"/>
      <c r="M7" s="5"/>
      <c r="N7" s="5">
        <v>430</v>
      </c>
      <c r="O7" s="6">
        <v>1</v>
      </c>
      <c r="P7" s="5">
        <f t="shared" ref="P7:P13" si="0">N7*O7</f>
        <v>430</v>
      </c>
      <c r="Q7" s="5">
        <f t="shared" ref="Q7:Q12" si="1">P7+M7</f>
        <v>430</v>
      </c>
    </row>
    <row r="8" spans="1:17" x14ac:dyDescent="0.2">
      <c r="A8" s="4" t="s">
        <v>13</v>
      </c>
      <c r="B8" s="4" t="s">
        <v>34</v>
      </c>
      <c r="C8" s="4" t="s">
        <v>26</v>
      </c>
      <c r="D8" s="8" t="s">
        <v>39</v>
      </c>
      <c r="E8" s="8" t="s">
        <v>223</v>
      </c>
      <c r="F8" s="8" t="s">
        <v>35</v>
      </c>
      <c r="G8" s="8" t="s">
        <v>224</v>
      </c>
      <c r="H8" s="8" t="s">
        <v>35</v>
      </c>
      <c r="I8" s="8" t="s">
        <v>225</v>
      </c>
      <c r="J8" s="8" t="s">
        <v>39</v>
      </c>
      <c r="K8" s="8" t="s">
        <v>226</v>
      </c>
      <c r="L8" s="21">
        <v>1360.55</v>
      </c>
      <c r="M8" s="5">
        <v>300</v>
      </c>
      <c r="N8" s="5">
        <v>430</v>
      </c>
      <c r="O8" s="6">
        <v>5.5</v>
      </c>
      <c r="P8" s="5">
        <f>(N8*O8)+M8</f>
        <v>2665</v>
      </c>
      <c r="Q8" s="5">
        <f>(N8*O8)+M8</f>
        <v>2665</v>
      </c>
    </row>
    <row r="9" spans="1:17" x14ac:dyDescent="0.2">
      <c r="A9" s="4" t="s">
        <v>14</v>
      </c>
      <c r="B9" s="4" t="s">
        <v>34</v>
      </c>
      <c r="C9" s="4" t="s">
        <v>26</v>
      </c>
      <c r="D9" s="8" t="s">
        <v>40</v>
      </c>
      <c r="E9" s="8" t="s">
        <v>227</v>
      </c>
      <c r="F9" s="8" t="s">
        <v>35</v>
      </c>
      <c r="G9" s="8" t="s">
        <v>228</v>
      </c>
      <c r="H9" s="8" t="s">
        <v>35</v>
      </c>
      <c r="I9" s="8" t="s">
        <v>200</v>
      </c>
      <c r="J9" s="8" t="s">
        <v>38</v>
      </c>
      <c r="K9" s="8" t="s">
        <v>136</v>
      </c>
      <c r="L9" s="21">
        <v>1796.55</v>
      </c>
      <c r="M9" s="5">
        <v>300</v>
      </c>
      <c r="N9" s="5">
        <v>430</v>
      </c>
      <c r="O9" s="6">
        <v>4.5</v>
      </c>
      <c r="P9" s="5">
        <f>(N9*O9)+M9</f>
        <v>2235</v>
      </c>
      <c r="Q9" s="5">
        <f>(N9*O9)+M9</f>
        <v>2235</v>
      </c>
    </row>
    <row r="10" spans="1:17" x14ac:dyDescent="0.2">
      <c r="A10" s="4" t="s">
        <v>15</v>
      </c>
      <c r="B10" s="4" t="s">
        <v>34</v>
      </c>
      <c r="C10" s="4" t="s">
        <v>26</v>
      </c>
      <c r="D10" s="8" t="s">
        <v>41</v>
      </c>
      <c r="E10" s="8" t="s">
        <v>229</v>
      </c>
      <c r="F10" s="8" t="s">
        <v>35</v>
      </c>
      <c r="G10" s="8" t="s">
        <v>230</v>
      </c>
      <c r="H10" s="8" t="s">
        <v>35</v>
      </c>
      <c r="I10" s="8" t="s">
        <v>231</v>
      </c>
      <c r="J10" s="8" t="s">
        <v>41</v>
      </c>
      <c r="K10" s="8" t="s">
        <v>232</v>
      </c>
      <c r="L10" s="21">
        <v>2259.7600000000002</v>
      </c>
      <c r="M10" s="5">
        <v>300</v>
      </c>
      <c r="N10" s="5">
        <v>430</v>
      </c>
      <c r="O10" s="6">
        <v>4.5</v>
      </c>
      <c r="P10" s="5">
        <f>(N10*O10)+M10</f>
        <v>2235</v>
      </c>
      <c r="Q10" s="5">
        <f>(N10*O10)+M10</f>
        <v>2235</v>
      </c>
    </row>
    <row r="11" spans="1:17" x14ac:dyDescent="0.2">
      <c r="A11" s="4" t="s">
        <v>16</v>
      </c>
      <c r="B11" s="4" t="s">
        <v>34</v>
      </c>
      <c r="C11" s="4" t="s">
        <v>26</v>
      </c>
      <c r="D11" s="8" t="s">
        <v>42</v>
      </c>
      <c r="E11" s="8" t="s">
        <v>233</v>
      </c>
      <c r="F11" s="8" t="s">
        <v>35</v>
      </c>
      <c r="G11" s="8" t="s">
        <v>234</v>
      </c>
      <c r="H11" s="8" t="s">
        <v>35</v>
      </c>
      <c r="I11" s="8" t="s">
        <v>221</v>
      </c>
      <c r="J11" s="8" t="s">
        <v>42</v>
      </c>
      <c r="K11" s="8" t="s">
        <v>222</v>
      </c>
      <c r="L11" s="21">
        <v>1197.1600000000001</v>
      </c>
      <c r="M11" s="5">
        <v>300</v>
      </c>
      <c r="N11" s="5">
        <v>430</v>
      </c>
      <c r="O11" s="6">
        <v>4.5</v>
      </c>
      <c r="P11" s="5">
        <f>(N11*O11)+M11</f>
        <v>2235</v>
      </c>
      <c r="Q11" s="5">
        <f>(N11*O11)+M11</f>
        <v>2235</v>
      </c>
    </row>
    <row r="12" spans="1:17" x14ac:dyDescent="0.2">
      <c r="A12" s="4" t="s">
        <v>17</v>
      </c>
      <c r="B12" s="4" t="s">
        <v>34</v>
      </c>
      <c r="C12" s="4" t="s">
        <v>26</v>
      </c>
      <c r="D12" s="8" t="s">
        <v>43</v>
      </c>
      <c r="E12" s="8" t="s">
        <v>201</v>
      </c>
      <c r="F12" s="8" t="s">
        <v>35</v>
      </c>
      <c r="G12" s="8" t="s">
        <v>202</v>
      </c>
      <c r="H12" s="8" t="s">
        <v>35</v>
      </c>
      <c r="I12" s="8" t="s">
        <v>203</v>
      </c>
      <c r="J12" s="8" t="s">
        <v>43</v>
      </c>
      <c r="K12" s="8" t="s">
        <v>204</v>
      </c>
      <c r="L12" s="21">
        <v>1067.5999999999999</v>
      </c>
      <c r="M12" s="5"/>
      <c r="N12" s="5">
        <v>430</v>
      </c>
      <c r="O12" s="6">
        <v>2</v>
      </c>
      <c r="P12" s="5">
        <f t="shared" si="0"/>
        <v>860</v>
      </c>
      <c r="Q12" s="5">
        <f t="shared" si="1"/>
        <v>860</v>
      </c>
    </row>
    <row r="13" spans="1:17" x14ac:dyDescent="0.2">
      <c r="A13" s="4" t="s">
        <v>32</v>
      </c>
      <c r="B13" s="4" t="s">
        <v>34</v>
      </c>
      <c r="C13" s="4" t="s">
        <v>26</v>
      </c>
      <c r="D13" s="8" t="s">
        <v>44</v>
      </c>
      <c r="E13" s="8"/>
      <c r="F13" s="8" t="s">
        <v>35</v>
      </c>
      <c r="G13" s="8"/>
      <c r="H13" s="8" t="s">
        <v>35</v>
      </c>
      <c r="I13" s="8"/>
      <c r="J13" s="8" t="s">
        <v>44</v>
      </c>
      <c r="K13" s="8"/>
      <c r="L13" s="21"/>
      <c r="M13" s="5">
        <v>300</v>
      </c>
      <c r="N13" s="5">
        <v>430</v>
      </c>
      <c r="O13" s="6"/>
      <c r="P13" s="5">
        <f t="shared" si="0"/>
        <v>0</v>
      </c>
      <c r="Q13" s="5"/>
    </row>
    <row r="14" spans="1:17" x14ac:dyDescent="0.2">
      <c r="A14" s="4" t="s">
        <v>18</v>
      </c>
      <c r="B14" s="4" t="s">
        <v>34</v>
      </c>
      <c r="C14" s="4" t="s">
        <v>26</v>
      </c>
      <c r="D14" s="8" t="s">
        <v>36</v>
      </c>
      <c r="E14" s="8" t="s">
        <v>193</v>
      </c>
      <c r="F14" s="8" t="s">
        <v>35</v>
      </c>
      <c r="G14" s="8" t="s">
        <v>194</v>
      </c>
      <c r="H14" s="8" t="s">
        <v>35</v>
      </c>
      <c r="I14" s="8" t="s">
        <v>205</v>
      </c>
      <c r="J14" s="8" t="s">
        <v>38</v>
      </c>
      <c r="K14" s="8" t="s">
        <v>206</v>
      </c>
      <c r="L14" s="21">
        <v>1720.27</v>
      </c>
      <c r="M14" s="5">
        <v>300</v>
      </c>
      <c r="N14" s="5">
        <v>430</v>
      </c>
      <c r="O14" s="6">
        <v>4.5</v>
      </c>
      <c r="P14" s="5">
        <f t="shared" ref="P14:P20" si="2">(N14*O14)+M14</f>
        <v>2235</v>
      </c>
      <c r="Q14" s="5">
        <f t="shared" ref="Q14:Q20" si="3">(N14*O14)+M14</f>
        <v>2235</v>
      </c>
    </row>
    <row r="15" spans="1:17" x14ac:dyDescent="0.2">
      <c r="A15" s="4" t="s">
        <v>19</v>
      </c>
      <c r="B15" s="4" t="s">
        <v>34</v>
      </c>
      <c r="C15" s="4" t="s">
        <v>26</v>
      </c>
      <c r="D15" s="8" t="s">
        <v>45</v>
      </c>
      <c r="E15" s="8" t="s">
        <v>207</v>
      </c>
      <c r="F15" s="8" t="s">
        <v>35</v>
      </c>
      <c r="G15" s="8" t="s">
        <v>208</v>
      </c>
      <c r="H15" s="8" t="s">
        <v>35</v>
      </c>
      <c r="I15" s="8" t="s">
        <v>209</v>
      </c>
      <c r="J15" s="8" t="s">
        <v>45</v>
      </c>
      <c r="K15" s="8" t="s">
        <v>210</v>
      </c>
      <c r="L15" s="21">
        <v>1444.04</v>
      </c>
      <c r="M15" s="5">
        <v>300</v>
      </c>
      <c r="N15" s="5">
        <v>430</v>
      </c>
      <c r="O15" s="6">
        <v>4.5</v>
      </c>
      <c r="P15" s="5">
        <f t="shared" si="2"/>
        <v>2235</v>
      </c>
      <c r="Q15" s="5">
        <f t="shared" si="3"/>
        <v>2235</v>
      </c>
    </row>
    <row r="16" spans="1:17" x14ac:dyDescent="0.2">
      <c r="A16" s="4" t="s">
        <v>20</v>
      </c>
      <c r="B16" s="4" t="s">
        <v>34</v>
      </c>
      <c r="C16" s="4" t="s">
        <v>26</v>
      </c>
      <c r="D16" s="8" t="s">
        <v>38</v>
      </c>
      <c r="E16" s="8" t="s">
        <v>235</v>
      </c>
      <c r="F16" s="8" t="s">
        <v>35</v>
      </c>
      <c r="G16" s="8" t="s">
        <v>236</v>
      </c>
      <c r="H16" s="8" t="s">
        <v>35</v>
      </c>
      <c r="I16" s="8" t="s">
        <v>237</v>
      </c>
      <c r="J16" s="8" t="s">
        <v>38</v>
      </c>
      <c r="K16" s="8" t="s">
        <v>238</v>
      </c>
      <c r="L16" s="21">
        <v>1516.05</v>
      </c>
      <c r="M16" s="5">
        <v>300</v>
      </c>
      <c r="N16" s="5">
        <v>430</v>
      </c>
      <c r="O16" s="6">
        <v>4.5</v>
      </c>
      <c r="P16" s="5">
        <f t="shared" si="2"/>
        <v>2235</v>
      </c>
      <c r="Q16" s="5">
        <f t="shared" si="3"/>
        <v>2235</v>
      </c>
    </row>
    <row r="17" spans="1:21" x14ac:dyDescent="0.2">
      <c r="A17" s="4" t="s">
        <v>21</v>
      </c>
      <c r="B17" s="4" t="s">
        <v>34</v>
      </c>
      <c r="C17" s="4" t="s">
        <v>26</v>
      </c>
      <c r="D17" s="8" t="s">
        <v>40</v>
      </c>
      <c r="E17" s="8" t="s">
        <v>211</v>
      </c>
      <c r="F17" s="8" t="s">
        <v>35</v>
      </c>
      <c r="G17" s="8" t="s">
        <v>212</v>
      </c>
      <c r="H17" s="8" t="s">
        <v>35</v>
      </c>
      <c r="I17" s="8" t="s">
        <v>213</v>
      </c>
      <c r="J17" s="8" t="s">
        <v>40</v>
      </c>
      <c r="K17" s="8" t="s">
        <v>214</v>
      </c>
      <c r="L17" s="21">
        <v>1532.66</v>
      </c>
      <c r="M17" s="5">
        <v>300</v>
      </c>
      <c r="N17" s="5">
        <v>430</v>
      </c>
      <c r="O17" s="6">
        <v>4.5</v>
      </c>
      <c r="P17" s="5">
        <f t="shared" si="2"/>
        <v>2235</v>
      </c>
      <c r="Q17" s="5">
        <f t="shared" si="3"/>
        <v>2235</v>
      </c>
    </row>
    <row r="18" spans="1:21" x14ac:dyDescent="0.2">
      <c r="A18" s="4" t="s">
        <v>22</v>
      </c>
      <c r="B18" s="4" t="s">
        <v>34</v>
      </c>
      <c r="C18" s="4" t="s">
        <v>26</v>
      </c>
      <c r="D18" s="8" t="s">
        <v>46</v>
      </c>
      <c r="E18" s="8" t="s">
        <v>215</v>
      </c>
      <c r="F18" s="8" t="s">
        <v>35</v>
      </c>
      <c r="G18" s="8" t="s">
        <v>216</v>
      </c>
      <c r="H18" s="8" t="s">
        <v>35</v>
      </c>
      <c r="I18" s="8" t="s">
        <v>217</v>
      </c>
      <c r="J18" s="8" t="s">
        <v>46</v>
      </c>
      <c r="K18" s="8" t="s">
        <v>218</v>
      </c>
      <c r="L18" s="21">
        <v>1565.55</v>
      </c>
      <c r="M18" s="5">
        <v>300</v>
      </c>
      <c r="N18" s="5">
        <v>430</v>
      </c>
      <c r="O18" s="6">
        <v>4.5</v>
      </c>
      <c r="P18" s="5">
        <f t="shared" si="2"/>
        <v>2235</v>
      </c>
      <c r="Q18" s="5">
        <f t="shared" si="3"/>
        <v>2235</v>
      </c>
    </row>
    <row r="19" spans="1:21" x14ac:dyDescent="0.2">
      <c r="A19" s="4" t="s">
        <v>23</v>
      </c>
      <c r="B19" s="4" t="s">
        <v>34</v>
      </c>
      <c r="C19" s="4" t="s">
        <v>26</v>
      </c>
      <c r="D19" s="8" t="s">
        <v>42</v>
      </c>
      <c r="E19" s="8" t="s">
        <v>219</v>
      </c>
      <c r="F19" s="8" t="s">
        <v>35</v>
      </c>
      <c r="G19" s="8" t="s">
        <v>220</v>
      </c>
      <c r="H19" s="8" t="s">
        <v>35</v>
      </c>
      <c r="I19" s="8" t="s">
        <v>221</v>
      </c>
      <c r="J19" s="8" t="s">
        <v>42</v>
      </c>
      <c r="K19" s="8" t="s">
        <v>222</v>
      </c>
      <c r="L19" s="21">
        <v>1088.26</v>
      </c>
      <c r="M19" s="5">
        <v>300</v>
      </c>
      <c r="N19" s="5">
        <v>430</v>
      </c>
      <c r="O19" s="6">
        <v>4.5</v>
      </c>
      <c r="P19" s="5">
        <f t="shared" si="2"/>
        <v>2235</v>
      </c>
      <c r="Q19" s="5">
        <f t="shared" si="3"/>
        <v>2235</v>
      </c>
    </row>
    <row r="20" spans="1:21" x14ac:dyDescent="0.2">
      <c r="A20" s="4" t="s">
        <v>24</v>
      </c>
      <c r="B20" s="4" t="s">
        <v>34</v>
      </c>
      <c r="C20" s="4" t="s">
        <v>26</v>
      </c>
      <c r="D20" s="8" t="s">
        <v>43</v>
      </c>
      <c r="E20" s="8" t="s">
        <v>239</v>
      </c>
      <c r="F20" s="8" t="s">
        <v>35</v>
      </c>
      <c r="G20" s="8" t="s">
        <v>240</v>
      </c>
      <c r="H20" s="8" t="s">
        <v>35</v>
      </c>
      <c r="I20" s="8" t="s">
        <v>237</v>
      </c>
      <c r="J20" s="8" t="s">
        <v>43</v>
      </c>
      <c r="K20" s="8" t="s">
        <v>213</v>
      </c>
      <c r="L20" s="21">
        <v>809.99</v>
      </c>
      <c r="M20" s="5">
        <v>300</v>
      </c>
      <c r="N20" s="5">
        <v>430</v>
      </c>
      <c r="O20" s="6">
        <v>4.5</v>
      </c>
      <c r="P20" s="5">
        <f t="shared" si="2"/>
        <v>2235</v>
      </c>
      <c r="Q20" s="5">
        <f t="shared" si="3"/>
        <v>2235</v>
      </c>
    </row>
    <row r="21" spans="1:21" x14ac:dyDescent="0.2">
      <c r="A21" s="4" t="s">
        <v>25</v>
      </c>
      <c r="B21" s="4" t="s">
        <v>34</v>
      </c>
      <c r="C21" s="4" t="s">
        <v>26</v>
      </c>
      <c r="D21" s="8" t="s">
        <v>47</v>
      </c>
      <c r="E21" s="8"/>
      <c r="F21" s="8" t="s">
        <v>35</v>
      </c>
      <c r="G21" s="8"/>
      <c r="H21" s="8" t="s">
        <v>35</v>
      </c>
      <c r="I21" s="8"/>
      <c r="J21" s="8" t="s">
        <v>47</v>
      </c>
      <c r="K21" s="8"/>
      <c r="L21" s="7"/>
      <c r="M21" s="5">
        <v>300</v>
      </c>
      <c r="N21" s="5">
        <v>430</v>
      </c>
      <c r="O21" s="6"/>
      <c r="P21" s="5"/>
      <c r="Q21" s="5"/>
    </row>
    <row r="22" spans="1:21" x14ac:dyDescent="0.2">
      <c r="A22" s="4" t="s">
        <v>60</v>
      </c>
      <c r="B22" s="4" t="s">
        <v>65</v>
      </c>
      <c r="C22" s="4" t="s">
        <v>68</v>
      </c>
      <c r="D22" s="8" t="s">
        <v>37</v>
      </c>
      <c r="E22" s="8" t="s">
        <v>100</v>
      </c>
      <c r="F22" s="8" t="s">
        <v>37</v>
      </c>
      <c r="G22" s="8" t="s">
        <v>101</v>
      </c>
      <c r="H22" s="8" t="s">
        <v>35</v>
      </c>
      <c r="I22" s="8" t="s">
        <v>102</v>
      </c>
      <c r="J22" s="8" t="s">
        <v>37</v>
      </c>
      <c r="K22" s="8" t="s">
        <v>103</v>
      </c>
      <c r="L22" s="23">
        <v>1313.57</v>
      </c>
      <c r="M22" s="23">
        <v>300</v>
      </c>
      <c r="N22" s="5">
        <v>430</v>
      </c>
      <c r="O22" s="6">
        <v>1.5</v>
      </c>
      <c r="P22" s="5">
        <f>(N22*O22)+M22</f>
        <v>945</v>
      </c>
      <c r="Q22" s="5">
        <f>(N22*O22)+M22</f>
        <v>945</v>
      </c>
      <c r="R22" s="11"/>
      <c r="S22" s="11"/>
      <c r="T22" s="11"/>
    </row>
    <row r="23" spans="1:21" x14ac:dyDescent="0.2">
      <c r="A23" s="4" t="s">
        <v>62</v>
      </c>
      <c r="B23" s="4" t="s">
        <v>64</v>
      </c>
      <c r="C23" s="4" t="s">
        <v>68</v>
      </c>
      <c r="D23" s="8" t="s">
        <v>37</v>
      </c>
      <c r="E23" s="8" t="s">
        <v>104</v>
      </c>
      <c r="F23" s="8" t="s">
        <v>37</v>
      </c>
      <c r="G23" s="8" t="s">
        <v>105</v>
      </c>
      <c r="H23" s="8" t="s">
        <v>35</v>
      </c>
      <c r="I23" s="8" t="s">
        <v>102</v>
      </c>
      <c r="J23" s="8" t="s">
        <v>37</v>
      </c>
      <c r="K23" s="8" t="s">
        <v>103</v>
      </c>
      <c r="L23" s="22">
        <v>1583.26</v>
      </c>
      <c r="M23" s="23">
        <v>300</v>
      </c>
      <c r="N23" s="5">
        <v>430</v>
      </c>
      <c r="O23" s="6">
        <v>2.5</v>
      </c>
      <c r="P23" s="5">
        <f>(N23*O23)+M23</f>
        <v>1375</v>
      </c>
      <c r="Q23" s="5">
        <f>(N23*O23)+M23</f>
        <v>1375</v>
      </c>
      <c r="R23" s="11"/>
      <c r="S23" s="11"/>
      <c r="T23" s="11"/>
    </row>
    <row r="24" spans="1:21" x14ac:dyDescent="0.2">
      <c r="A24" s="4" t="s">
        <v>61</v>
      </c>
      <c r="B24" s="4" t="s">
        <v>66</v>
      </c>
      <c r="C24" s="4" t="s">
        <v>68</v>
      </c>
      <c r="D24" s="8" t="s">
        <v>38</v>
      </c>
      <c r="E24" s="8" t="s">
        <v>106</v>
      </c>
      <c r="F24" s="8" t="s">
        <v>38</v>
      </c>
      <c r="G24" s="8" t="s">
        <v>107</v>
      </c>
      <c r="H24" s="8" t="s">
        <v>35</v>
      </c>
      <c r="I24" s="8" t="s">
        <v>108</v>
      </c>
      <c r="J24" s="8" t="s">
        <v>38</v>
      </c>
      <c r="K24" s="8" t="s">
        <v>109</v>
      </c>
      <c r="L24" s="22">
        <v>1556.75</v>
      </c>
      <c r="M24" s="23">
        <v>300</v>
      </c>
      <c r="N24" s="5">
        <v>430</v>
      </c>
      <c r="O24" s="6">
        <v>2.5</v>
      </c>
      <c r="P24" s="5">
        <f>(N24*O24)+M24</f>
        <v>1375</v>
      </c>
      <c r="Q24" s="5">
        <f>(N24*O24)+M24</f>
        <v>1375</v>
      </c>
      <c r="R24" s="11"/>
      <c r="S24" s="11"/>
      <c r="T24" s="11"/>
    </row>
    <row r="25" spans="1:21" x14ac:dyDescent="0.2">
      <c r="A25" s="4" t="s">
        <v>63</v>
      </c>
      <c r="B25" s="4" t="s">
        <v>67</v>
      </c>
      <c r="C25" s="4" t="s">
        <v>68</v>
      </c>
      <c r="D25" s="8" t="s">
        <v>40</v>
      </c>
      <c r="E25" s="8" t="s">
        <v>110</v>
      </c>
      <c r="F25" s="8" t="s">
        <v>40</v>
      </c>
      <c r="G25" s="8" t="s">
        <v>111</v>
      </c>
      <c r="H25" s="8" t="s">
        <v>35</v>
      </c>
      <c r="I25" s="8" t="s">
        <v>112</v>
      </c>
      <c r="J25" s="8" t="s">
        <v>40</v>
      </c>
      <c r="K25" s="8" t="s">
        <v>113</v>
      </c>
      <c r="L25" s="22">
        <v>2044.27</v>
      </c>
      <c r="M25" s="23">
        <v>300</v>
      </c>
      <c r="N25" s="5">
        <v>430</v>
      </c>
      <c r="O25" s="6">
        <v>3.5</v>
      </c>
      <c r="P25" s="5">
        <f>(N25*O25)+M25</f>
        <v>1805</v>
      </c>
      <c r="Q25" s="5">
        <f>(N25*O25)+M25</f>
        <v>1805</v>
      </c>
      <c r="R25" s="11"/>
      <c r="S25" s="11"/>
      <c r="T25" s="11"/>
    </row>
    <row r="26" spans="1:21" x14ac:dyDescent="0.2">
      <c r="A26" s="4" t="s">
        <v>114</v>
      </c>
      <c r="B26" s="4" t="s">
        <v>172</v>
      </c>
      <c r="C26" s="4" t="s">
        <v>71</v>
      </c>
      <c r="D26" s="8" t="s">
        <v>36</v>
      </c>
      <c r="E26" s="8" t="s">
        <v>122</v>
      </c>
      <c r="F26" s="8" t="s">
        <v>35</v>
      </c>
      <c r="G26" s="8" t="s">
        <v>123</v>
      </c>
      <c r="H26" s="8" t="s">
        <v>36</v>
      </c>
      <c r="I26" s="8" t="s">
        <v>124</v>
      </c>
      <c r="J26" s="8" t="s">
        <v>35</v>
      </c>
      <c r="K26" s="8" t="s">
        <v>125</v>
      </c>
      <c r="L26" s="21">
        <v>1271.67</v>
      </c>
      <c r="M26" s="21">
        <v>300</v>
      </c>
      <c r="N26" s="5">
        <v>430</v>
      </c>
      <c r="O26" s="6">
        <v>1.5</v>
      </c>
      <c r="P26" s="5">
        <f t="shared" ref="P26:P34" si="4">(N26*O26)+M26</f>
        <v>945</v>
      </c>
      <c r="Q26" s="5">
        <f t="shared" ref="Q26:Q34" si="5">(N26*O26)+M26</f>
        <v>945</v>
      </c>
    </row>
    <row r="27" spans="1:21" x14ac:dyDescent="0.2">
      <c r="A27" s="4" t="s">
        <v>115</v>
      </c>
      <c r="B27" s="4" t="s">
        <v>172</v>
      </c>
      <c r="C27" s="4" t="s">
        <v>71</v>
      </c>
      <c r="D27" s="8" t="s">
        <v>37</v>
      </c>
      <c r="E27" s="8" t="s">
        <v>157</v>
      </c>
      <c r="F27" s="8" t="s">
        <v>35</v>
      </c>
      <c r="G27" s="8" t="s">
        <v>158</v>
      </c>
      <c r="H27" s="8" t="s">
        <v>37</v>
      </c>
      <c r="I27" s="8" t="s">
        <v>159</v>
      </c>
      <c r="J27" s="8" t="s">
        <v>35</v>
      </c>
      <c r="K27" s="8" t="s">
        <v>160</v>
      </c>
      <c r="L27" s="21">
        <v>1512.74</v>
      </c>
      <c r="M27" s="21">
        <v>300</v>
      </c>
      <c r="N27" s="5">
        <v>430</v>
      </c>
      <c r="O27" s="6">
        <v>1.5</v>
      </c>
      <c r="P27" s="5">
        <f t="shared" si="4"/>
        <v>945</v>
      </c>
      <c r="Q27" s="5">
        <f t="shared" si="5"/>
        <v>945</v>
      </c>
    </row>
    <row r="28" spans="1:21" x14ac:dyDescent="0.2">
      <c r="A28" s="4" t="s">
        <v>116</v>
      </c>
      <c r="B28" s="4" t="s">
        <v>172</v>
      </c>
      <c r="C28" s="4" t="s">
        <v>71</v>
      </c>
      <c r="D28" s="8" t="s">
        <v>38</v>
      </c>
      <c r="E28" s="8" t="s">
        <v>161</v>
      </c>
      <c r="F28" s="8" t="s">
        <v>35</v>
      </c>
      <c r="G28" s="8" t="s">
        <v>162</v>
      </c>
      <c r="H28" s="8" t="s">
        <v>38</v>
      </c>
      <c r="I28" s="8" t="s">
        <v>163</v>
      </c>
      <c r="J28" s="8" t="s">
        <v>35</v>
      </c>
      <c r="K28" s="8" t="s">
        <v>164</v>
      </c>
      <c r="L28" s="21">
        <v>710.37</v>
      </c>
      <c r="M28" s="21">
        <v>300</v>
      </c>
      <c r="N28" s="5">
        <v>430</v>
      </c>
      <c r="O28" s="6">
        <v>1.5</v>
      </c>
      <c r="P28" s="5">
        <f t="shared" si="4"/>
        <v>945</v>
      </c>
      <c r="Q28" s="5">
        <f t="shared" si="5"/>
        <v>945</v>
      </c>
      <c r="R28" s="38"/>
      <c r="S28" s="38"/>
      <c r="T28" s="38"/>
      <c r="U28" s="39"/>
    </row>
    <row r="29" spans="1:21" x14ac:dyDescent="0.2">
      <c r="A29" s="4" t="s">
        <v>117</v>
      </c>
      <c r="B29" s="4" t="s">
        <v>172</v>
      </c>
      <c r="C29" s="4" t="s">
        <v>71</v>
      </c>
      <c r="D29" s="8" t="s">
        <v>50</v>
      </c>
      <c r="E29" s="8" t="s">
        <v>126</v>
      </c>
      <c r="F29" s="8" t="s">
        <v>35</v>
      </c>
      <c r="G29" s="8" t="s">
        <v>127</v>
      </c>
      <c r="H29" s="8" t="s">
        <v>50</v>
      </c>
      <c r="I29" s="8" t="s">
        <v>128</v>
      </c>
      <c r="J29" s="8" t="s">
        <v>35</v>
      </c>
      <c r="K29" s="8" t="s">
        <v>129</v>
      </c>
      <c r="L29" s="21">
        <v>676.37</v>
      </c>
      <c r="M29" s="21">
        <v>300</v>
      </c>
      <c r="N29" s="5">
        <v>430</v>
      </c>
      <c r="O29" s="6">
        <v>1.5</v>
      </c>
      <c r="P29" s="5">
        <f t="shared" si="4"/>
        <v>945</v>
      </c>
      <c r="Q29" s="5">
        <f t="shared" si="5"/>
        <v>945</v>
      </c>
      <c r="R29" s="17"/>
      <c r="S29" s="17"/>
      <c r="T29" s="17"/>
      <c r="U29" s="39"/>
    </row>
    <row r="30" spans="1:21" x14ac:dyDescent="0.2">
      <c r="A30" s="4" t="s">
        <v>73</v>
      </c>
      <c r="B30" s="4" t="s">
        <v>172</v>
      </c>
      <c r="C30" s="4" t="s">
        <v>71</v>
      </c>
      <c r="D30" s="8" t="s">
        <v>40</v>
      </c>
      <c r="E30" s="8" t="s">
        <v>165</v>
      </c>
      <c r="F30" s="8" t="s">
        <v>35</v>
      </c>
      <c r="G30" s="8" t="s">
        <v>166</v>
      </c>
      <c r="H30" s="8" t="s">
        <v>40</v>
      </c>
      <c r="I30" s="8" t="s">
        <v>141</v>
      </c>
      <c r="J30" s="8" t="s">
        <v>35</v>
      </c>
      <c r="K30" s="8" t="s">
        <v>167</v>
      </c>
      <c r="L30" s="21">
        <v>1925.36</v>
      </c>
      <c r="M30" s="21">
        <v>300</v>
      </c>
      <c r="N30" s="5">
        <v>430</v>
      </c>
      <c r="O30" s="6">
        <v>1.5</v>
      </c>
      <c r="P30" s="5">
        <f t="shared" si="4"/>
        <v>945</v>
      </c>
      <c r="Q30" s="5">
        <f t="shared" si="5"/>
        <v>945</v>
      </c>
      <c r="R30" s="9"/>
      <c r="S30" s="10"/>
      <c r="T30" s="9"/>
      <c r="U30" s="9"/>
    </row>
    <row r="31" spans="1:21" x14ac:dyDescent="0.2">
      <c r="A31" s="4" t="s">
        <v>118</v>
      </c>
      <c r="B31" s="4" t="s">
        <v>172</v>
      </c>
      <c r="C31" s="4" t="s">
        <v>71</v>
      </c>
      <c r="D31" s="8" t="s">
        <v>41</v>
      </c>
      <c r="E31" s="8" t="s">
        <v>130</v>
      </c>
      <c r="F31" s="8" t="s">
        <v>35</v>
      </c>
      <c r="G31" s="8" t="s">
        <v>131</v>
      </c>
      <c r="H31" s="8" t="s">
        <v>41</v>
      </c>
      <c r="I31" s="8" t="s">
        <v>132</v>
      </c>
      <c r="J31" s="8" t="s">
        <v>35</v>
      </c>
      <c r="K31" s="8" t="s">
        <v>133</v>
      </c>
      <c r="L31" s="21">
        <v>814.25</v>
      </c>
      <c r="M31" s="21">
        <v>300</v>
      </c>
      <c r="N31" s="5">
        <v>430</v>
      </c>
      <c r="O31" s="6">
        <v>1.5</v>
      </c>
      <c r="P31" s="5">
        <f t="shared" si="4"/>
        <v>945</v>
      </c>
      <c r="Q31" s="5">
        <f t="shared" si="5"/>
        <v>945</v>
      </c>
      <c r="R31" s="9"/>
      <c r="S31" s="10"/>
      <c r="T31" s="9"/>
      <c r="U31" s="9"/>
    </row>
    <row r="32" spans="1:21" x14ac:dyDescent="0.2">
      <c r="A32" s="4" t="s">
        <v>119</v>
      </c>
      <c r="B32" s="4" t="s">
        <v>172</v>
      </c>
      <c r="C32" s="4" t="s">
        <v>71</v>
      </c>
      <c r="D32" s="8" t="s">
        <v>42</v>
      </c>
      <c r="E32" s="8" t="s">
        <v>168</v>
      </c>
      <c r="F32" s="8" t="s">
        <v>35</v>
      </c>
      <c r="G32" s="8" t="s">
        <v>169</v>
      </c>
      <c r="H32" s="8" t="s">
        <v>42</v>
      </c>
      <c r="I32" s="8" t="s">
        <v>170</v>
      </c>
      <c r="J32" s="8" t="s">
        <v>35</v>
      </c>
      <c r="K32" s="8" t="s">
        <v>171</v>
      </c>
      <c r="L32" s="21">
        <v>900.27</v>
      </c>
      <c r="M32" s="21">
        <v>300</v>
      </c>
      <c r="N32" s="5">
        <v>430</v>
      </c>
      <c r="O32" s="6">
        <v>1.5</v>
      </c>
      <c r="P32" s="5">
        <f t="shared" si="4"/>
        <v>945</v>
      </c>
      <c r="Q32" s="5">
        <f t="shared" si="5"/>
        <v>945</v>
      </c>
      <c r="R32" s="9"/>
      <c r="S32" s="10"/>
      <c r="T32" s="9"/>
      <c r="U32" s="9"/>
    </row>
    <row r="33" spans="1:21" x14ac:dyDescent="0.2">
      <c r="A33" s="4" t="s">
        <v>120</v>
      </c>
      <c r="B33" s="4" t="s">
        <v>172</v>
      </c>
      <c r="C33" s="4" t="s">
        <v>71</v>
      </c>
      <c r="D33" s="8" t="s">
        <v>43</v>
      </c>
      <c r="E33" s="8" t="s">
        <v>138</v>
      </c>
      <c r="F33" s="8" t="s">
        <v>35</v>
      </c>
      <c r="G33" s="8" t="s">
        <v>139</v>
      </c>
      <c r="H33" s="8" t="s">
        <v>43</v>
      </c>
      <c r="I33" s="8" t="s">
        <v>140</v>
      </c>
      <c r="J33" s="8" t="s">
        <v>35</v>
      </c>
      <c r="K33" s="8" t="s">
        <v>141</v>
      </c>
      <c r="L33" s="21">
        <v>1354.49</v>
      </c>
      <c r="M33" s="21">
        <v>300</v>
      </c>
      <c r="N33" s="5">
        <v>430</v>
      </c>
      <c r="O33" s="6">
        <v>1.5</v>
      </c>
      <c r="P33" s="5">
        <f t="shared" si="4"/>
        <v>945</v>
      </c>
      <c r="Q33" s="5">
        <f t="shared" si="5"/>
        <v>945</v>
      </c>
      <c r="R33" s="9"/>
      <c r="S33" s="10"/>
      <c r="T33" s="9"/>
      <c r="U33" s="9"/>
    </row>
    <row r="34" spans="1:21" x14ac:dyDescent="0.2">
      <c r="A34" s="4" t="s">
        <v>121</v>
      </c>
      <c r="B34" s="4" t="s">
        <v>172</v>
      </c>
      <c r="C34" s="4" t="s">
        <v>71</v>
      </c>
      <c r="D34" s="4" t="s">
        <v>47</v>
      </c>
      <c r="E34" s="8" t="s">
        <v>134</v>
      </c>
      <c r="F34" s="8" t="s">
        <v>35</v>
      </c>
      <c r="G34" s="8" t="s">
        <v>135</v>
      </c>
      <c r="H34" s="4" t="s">
        <v>47</v>
      </c>
      <c r="I34" s="8" t="s">
        <v>136</v>
      </c>
      <c r="J34" s="8" t="s">
        <v>35</v>
      </c>
      <c r="K34" s="8" t="s">
        <v>137</v>
      </c>
      <c r="L34" s="21">
        <v>1021.27</v>
      </c>
      <c r="M34" s="21">
        <v>300</v>
      </c>
      <c r="N34" s="5">
        <v>430</v>
      </c>
      <c r="O34" s="6">
        <v>1.5</v>
      </c>
      <c r="P34" s="5">
        <f t="shared" si="4"/>
        <v>945</v>
      </c>
      <c r="Q34" s="12">
        <f t="shared" si="5"/>
        <v>945</v>
      </c>
      <c r="R34" s="9"/>
      <c r="S34" s="10"/>
      <c r="T34" s="9"/>
      <c r="U34" s="9"/>
    </row>
    <row r="35" spans="1:21" x14ac:dyDescent="0.2">
      <c r="A35" s="4" t="s">
        <v>241</v>
      </c>
      <c r="B35" s="4" t="s">
        <v>34</v>
      </c>
      <c r="C35" s="4" t="s">
        <v>71</v>
      </c>
      <c r="D35" s="8" t="s">
        <v>36</v>
      </c>
      <c r="E35" s="8" t="s">
        <v>193</v>
      </c>
      <c r="F35" s="8" t="s">
        <v>35</v>
      </c>
      <c r="G35" s="8" t="s">
        <v>194</v>
      </c>
      <c r="H35" s="8" t="s">
        <v>35</v>
      </c>
      <c r="I35" s="8" t="s">
        <v>195</v>
      </c>
      <c r="J35" s="8" t="s">
        <v>36</v>
      </c>
      <c r="K35" s="8" t="s">
        <v>196</v>
      </c>
      <c r="L35" s="21">
        <v>2246.46</v>
      </c>
      <c r="M35" s="21"/>
      <c r="N35" s="5">
        <v>430</v>
      </c>
      <c r="O35" s="6">
        <v>2</v>
      </c>
      <c r="P35" s="5">
        <f>(N35*O35)+M35</f>
        <v>860</v>
      </c>
      <c r="Q35" s="5">
        <f>(N35*O35)+M35</f>
        <v>860</v>
      </c>
      <c r="R35" s="9"/>
      <c r="S35" s="9"/>
    </row>
    <row r="36" spans="1:21" x14ac:dyDescent="0.2">
      <c r="A36" s="4" t="s">
        <v>242</v>
      </c>
      <c r="B36" s="4" t="s">
        <v>34</v>
      </c>
      <c r="C36" s="4" t="s">
        <v>71</v>
      </c>
      <c r="D36" s="8" t="s">
        <v>198</v>
      </c>
      <c r="E36" s="8" t="s">
        <v>199</v>
      </c>
      <c r="F36" s="8" t="s">
        <v>35</v>
      </c>
      <c r="G36" s="8"/>
      <c r="H36" s="8" t="s">
        <v>35</v>
      </c>
      <c r="I36" s="8" t="s">
        <v>200</v>
      </c>
      <c r="J36" s="8" t="s">
        <v>38</v>
      </c>
      <c r="K36" s="8" t="s">
        <v>136</v>
      </c>
      <c r="L36" s="21"/>
      <c r="M36" s="21"/>
      <c r="N36" s="5">
        <v>430</v>
      </c>
      <c r="O36" s="6">
        <v>1</v>
      </c>
      <c r="P36" s="5">
        <f>(N36*O36)+M36</f>
        <v>430</v>
      </c>
      <c r="Q36" s="5">
        <f>(N36*O36)+M36</f>
        <v>430</v>
      </c>
    </row>
    <row r="37" spans="1:21" x14ac:dyDescent="0.2">
      <c r="A37" s="4" t="s">
        <v>243</v>
      </c>
      <c r="B37" s="4" t="s">
        <v>34</v>
      </c>
      <c r="C37" s="4" t="s">
        <v>71</v>
      </c>
      <c r="D37" s="8" t="s">
        <v>40</v>
      </c>
      <c r="E37" s="8" t="s">
        <v>227</v>
      </c>
      <c r="F37" s="8" t="s">
        <v>35</v>
      </c>
      <c r="G37" s="8" t="s">
        <v>228</v>
      </c>
      <c r="H37" s="8" t="s">
        <v>35</v>
      </c>
      <c r="I37" s="8" t="s">
        <v>200</v>
      </c>
      <c r="J37" s="8" t="s">
        <v>38</v>
      </c>
      <c r="K37" s="8" t="s">
        <v>136</v>
      </c>
      <c r="L37" s="21">
        <v>1796.55</v>
      </c>
      <c r="M37" s="21"/>
      <c r="N37" s="5">
        <v>430</v>
      </c>
      <c r="O37" s="6">
        <v>2</v>
      </c>
      <c r="P37" s="5">
        <f>(N37*O37)+M37</f>
        <v>860</v>
      </c>
      <c r="Q37" s="5">
        <f>(N37*O37)+M37</f>
        <v>860</v>
      </c>
    </row>
    <row r="38" spans="1:21" x14ac:dyDescent="0.2">
      <c r="A38" s="4" t="s">
        <v>244</v>
      </c>
      <c r="B38" s="4" t="s">
        <v>34</v>
      </c>
      <c r="C38" s="4" t="s">
        <v>71</v>
      </c>
      <c r="D38" s="8" t="s">
        <v>41</v>
      </c>
      <c r="E38" s="8" t="s">
        <v>229</v>
      </c>
      <c r="F38" s="8" t="s">
        <v>35</v>
      </c>
      <c r="G38" s="8" t="s">
        <v>230</v>
      </c>
      <c r="H38" s="8" t="s">
        <v>35</v>
      </c>
      <c r="I38" s="8" t="s">
        <v>231</v>
      </c>
      <c r="J38" s="8" t="s">
        <v>41</v>
      </c>
      <c r="K38" s="8" t="s">
        <v>232</v>
      </c>
      <c r="L38" s="21">
        <v>2259.7600000000002</v>
      </c>
      <c r="M38" s="21"/>
      <c r="N38" s="5">
        <v>430</v>
      </c>
      <c r="O38" s="6">
        <v>2</v>
      </c>
      <c r="P38" s="5">
        <f>(N38*O38)+M38</f>
        <v>860</v>
      </c>
      <c r="Q38" s="5">
        <f>(N38*O38)+M38</f>
        <v>860</v>
      </c>
    </row>
    <row r="39" spans="1:21" x14ac:dyDescent="0.2">
      <c r="A39" s="4" t="s">
        <v>245</v>
      </c>
      <c r="B39" s="4" t="s">
        <v>34</v>
      </c>
      <c r="C39" s="4" t="s">
        <v>71</v>
      </c>
      <c r="D39" s="8" t="s">
        <v>36</v>
      </c>
      <c r="E39" s="8" t="s">
        <v>193</v>
      </c>
      <c r="F39" s="8" t="s">
        <v>35</v>
      </c>
      <c r="G39" s="8" t="s">
        <v>194</v>
      </c>
      <c r="H39" s="8" t="s">
        <v>35</v>
      </c>
      <c r="I39" s="8" t="s">
        <v>205</v>
      </c>
      <c r="J39" s="8" t="s">
        <v>38</v>
      </c>
      <c r="K39" s="8" t="s">
        <v>206</v>
      </c>
      <c r="L39" s="21">
        <v>1720.27</v>
      </c>
      <c r="M39" s="21"/>
      <c r="N39" s="5">
        <v>430</v>
      </c>
      <c r="O39" s="6">
        <v>2</v>
      </c>
      <c r="P39" s="5">
        <f>(N39*O39)+M39</f>
        <v>860</v>
      </c>
      <c r="Q39" s="5">
        <f>(N39*O39)+M39</f>
        <v>860</v>
      </c>
    </row>
    <row r="40" spans="1:21" x14ac:dyDescent="0.2">
      <c r="A40" s="4" t="s">
        <v>73</v>
      </c>
      <c r="B40" s="4" t="s">
        <v>75</v>
      </c>
      <c r="C40" s="4" t="s">
        <v>72</v>
      </c>
      <c r="D40" s="8" t="s">
        <v>40</v>
      </c>
      <c r="E40" s="8" t="s">
        <v>149</v>
      </c>
      <c r="F40" s="8" t="s">
        <v>37</v>
      </c>
      <c r="G40" s="8" t="s">
        <v>149</v>
      </c>
      <c r="H40" s="8" t="s">
        <v>37</v>
      </c>
      <c r="I40" s="8" t="s">
        <v>150</v>
      </c>
      <c r="J40" s="8" t="s">
        <v>40</v>
      </c>
      <c r="K40" s="8" t="s">
        <v>150</v>
      </c>
      <c r="L40" s="7">
        <v>1607.24</v>
      </c>
      <c r="M40" s="5">
        <v>300</v>
      </c>
      <c r="N40" s="5">
        <v>430</v>
      </c>
      <c r="O40" s="6">
        <v>2.5</v>
      </c>
      <c r="P40" s="5">
        <f>(N40*O40)+M40</f>
        <v>1375</v>
      </c>
      <c r="Q40" s="5">
        <f>(N40*O40)+M40</f>
        <v>1375</v>
      </c>
    </row>
    <row r="41" spans="1:21" x14ac:dyDescent="0.2">
      <c r="A41" s="4" t="s">
        <v>74</v>
      </c>
      <c r="B41" s="4" t="s">
        <v>76</v>
      </c>
      <c r="C41" s="4" t="s">
        <v>72</v>
      </c>
      <c r="D41" s="8" t="s">
        <v>36</v>
      </c>
      <c r="E41" s="8" t="s">
        <v>151</v>
      </c>
      <c r="F41" s="8" t="s">
        <v>37</v>
      </c>
      <c r="G41" s="8" t="s">
        <v>151</v>
      </c>
      <c r="H41" s="8" t="s">
        <v>37</v>
      </c>
      <c r="I41" s="8" t="s">
        <v>152</v>
      </c>
      <c r="J41" s="8" t="s">
        <v>36</v>
      </c>
      <c r="K41" s="8" t="s">
        <v>152</v>
      </c>
      <c r="L41" s="7">
        <v>1650.14</v>
      </c>
      <c r="M41" s="5">
        <v>300</v>
      </c>
      <c r="N41" s="5">
        <v>430</v>
      </c>
      <c r="O41" s="6">
        <v>2.5</v>
      </c>
      <c r="P41" s="5">
        <f>(N41*O41)+M41</f>
        <v>1375</v>
      </c>
      <c r="Q41" s="5">
        <f>(N41*O41)+M41</f>
        <v>1375</v>
      </c>
    </row>
    <row r="42" spans="1:21" x14ac:dyDescent="0.2">
      <c r="A42" s="4" t="s">
        <v>142</v>
      </c>
      <c r="B42" s="4" t="s">
        <v>143</v>
      </c>
      <c r="C42" s="4" t="s">
        <v>178</v>
      </c>
      <c r="D42" s="8" t="s">
        <v>185</v>
      </c>
      <c r="E42" s="8" t="s">
        <v>179</v>
      </c>
      <c r="F42" s="8" t="s">
        <v>35</v>
      </c>
      <c r="G42" s="8" t="s">
        <v>180</v>
      </c>
      <c r="H42" s="8" t="s">
        <v>35</v>
      </c>
      <c r="I42" s="8" t="s">
        <v>181</v>
      </c>
      <c r="J42" s="8" t="s">
        <v>38</v>
      </c>
      <c r="K42" s="8" t="s">
        <v>182</v>
      </c>
      <c r="L42" s="18">
        <v>2249.75</v>
      </c>
      <c r="M42" s="5"/>
      <c r="N42" s="19">
        <v>430.00209999999998</v>
      </c>
      <c r="O42" s="20">
        <v>3.5</v>
      </c>
      <c r="P42" s="19">
        <f>1505</f>
        <v>1505</v>
      </c>
      <c r="Q42" s="19">
        <v>1505</v>
      </c>
    </row>
    <row r="43" spans="1:21" x14ac:dyDescent="0.2">
      <c r="A43" s="4" t="s">
        <v>144</v>
      </c>
      <c r="B43" s="4" t="s">
        <v>145</v>
      </c>
      <c r="C43" s="4" t="s">
        <v>146</v>
      </c>
      <c r="D43" s="8" t="s">
        <v>35</v>
      </c>
      <c r="E43" s="8" t="s">
        <v>147</v>
      </c>
      <c r="F43" s="8" t="s">
        <v>35</v>
      </c>
      <c r="G43" s="8" t="s">
        <v>148</v>
      </c>
      <c r="H43" s="8" t="s">
        <v>35</v>
      </c>
      <c r="I43" s="8" t="s">
        <v>78</v>
      </c>
      <c r="J43" s="8" t="s">
        <v>35</v>
      </c>
      <c r="K43" s="8" t="s">
        <v>79</v>
      </c>
      <c r="L43" s="7">
        <v>3052.75</v>
      </c>
      <c r="M43" s="5">
        <v>300</v>
      </c>
      <c r="N43" s="5">
        <v>430</v>
      </c>
      <c r="O43" s="6">
        <v>1.5</v>
      </c>
      <c r="P43" s="5">
        <f>(N43*O43)+M43</f>
        <v>945</v>
      </c>
      <c r="Q43" s="5">
        <f>(N43*O43)+M43</f>
        <v>945</v>
      </c>
    </row>
    <row r="44" spans="1:21" x14ac:dyDescent="0.2">
      <c r="A44" s="4" t="s">
        <v>153</v>
      </c>
      <c r="B44" s="4" t="s">
        <v>143</v>
      </c>
      <c r="C44" s="4" t="s">
        <v>154</v>
      </c>
      <c r="D44" s="8" t="s">
        <v>36</v>
      </c>
      <c r="E44" s="8" t="s">
        <v>155</v>
      </c>
      <c r="F44" s="8" t="s">
        <v>36</v>
      </c>
      <c r="G44" s="8" t="s">
        <v>155</v>
      </c>
      <c r="H44" s="8" t="s">
        <v>36</v>
      </c>
      <c r="I44" s="8" t="s">
        <v>155</v>
      </c>
      <c r="J44" s="8" t="s">
        <v>36</v>
      </c>
      <c r="K44" s="8" t="s">
        <v>155</v>
      </c>
      <c r="L44" s="18"/>
      <c r="M44" s="5"/>
      <c r="N44" s="19">
        <v>105</v>
      </c>
      <c r="O44" s="20">
        <v>1</v>
      </c>
      <c r="P44" s="19">
        <f>(N44*O44)</f>
        <v>105</v>
      </c>
      <c r="Q44" s="19">
        <f>(N44*O44)+M44</f>
        <v>105</v>
      </c>
    </row>
    <row r="45" spans="1:21" x14ac:dyDescent="0.2">
      <c r="A45" s="4" t="s">
        <v>153</v>
      </c>
      <c r="B45" s="4" t="s">
        <v>143</v>
      </c>
      <c r="C45" s="4" t="s">
        <v>156</v>
      </c>
      <c r="D45" s="8" t="s">
        <v>36</v>
      </c>
      <c r="E45" s="8" t="s">
        <v>155</v>
      </c>
      <c r="F45" s="8" t="s">
        <v>36</v>
      </c>
      <c r="G45" s="8" t="s">
        <v>155</v>
      </c>
      <c r="H45" s="8" t="s">
        <v>36</v>
      </c>
      <c r="I45" s="8" t="s">
        <v>155</v>
      </c>
      <c r="J45" s="8" t="s">
        <v>36</v>
      </c>
      <c r="K45" s="8" t="s">
        <v>155</v>
      </c>
      <c r="L45" s="7"/>
      <c r="M45" s="5"/>
      <c r="N45" s="5">
        <v>105</v>
      </c>
      <c r="O45" s="6">
        <v>2</v>
      </c>
      <c r="P45" s="5">
        <f>(N45*O45)</f>
        <v>210</v>
      </c>
      <c r="Q45" s="5">
        <f>(N45*O45)+M45</f>
        <v>210</v>
      </c>
    </row>
    <row r="46" spans="1:21" x14ac:dyDescent="0.2">
      <c r="A46" s="4" t="s">
        <v>142</v>
      </c>
      <c r="B46" s="4" t="s">
        <v>143</v>
      </c>
      <c r="C46" s="4" t="s">
        <v>177</v>
      </c>
      <c r="D46" s="8" t="s">
        <v>38</v>
      </c>
      <c r="E46" s="8" t="s">
        <v>174</v>
      </c>
      <c r="F46" s="8" t="s">
        <v>35</v>
      </c>
      <c r="G46" s="8" t="s">
        <v>173</v>
      </c>
      <c r="H46" s="8" t="s">
        <v>35</v>
      </c>
      <c r="I46" s="8" t="s">
        <v>175</v>
      </c>
      <c r="J46" s="8" t="s">
        <v>38</v>
      </c>
      <c r="K46" s="8" t="s">
        <v>176</v>
      </c>
      <c r="L46" s="7">
        <v>1568.96</v>
      </c>
      <c r="M46" s="5">
        <v>0</v>
      </c>
      <c r="N46" s="19">
        <v>430</v>
      </c>
      <c r="O46" s="6">
        <v>2.5</v>
      </c>
      <c r="P46" s="19">
        <f>N46*O46</f>
        <v>1075</v>
      </c>
      <c r="Q46" s="19">
        <f>P46+M46</f>
        <v>1075</v>
      </c>
    </row>
    <row r="47" spans="1:21" x14ac:dyDescent="0.2">
      <c r="A47" s="4" t="s">
        <v>52</v>
      </c>
      <c r="B47" s="4" t="s">
        <v>48</v>
      </c>
      <c r="C47" s="4" t="s">
        <v>49</v>
      </c>
      <c r="D47" s="8" t="s">
        <v>35</v>
      </c>
      <c r="E47" s="8" t="s">
        <v>77</v>
      </c>
      <c r="F47" s="8" t="s">
        <v>35</v>
      </c>
      <c r="G47" s="8"/>
      <c r="H47" s="8" t="s">
        <v>35</v>
      </c>
      <c r="I47" s="8"/>
      <c r="J47" s="8" t="s">
        <v>35</v>
      </c>
      <c r="K47" s="8"/>
      <c r="L47" s="7"/>
      <c r="M47" s="5">
        <v>0</v>
      </c>
      <c r="N47" s="5">
        <v>210</v>
      </c>
      <c r="O47" s="6">
        <v>2</v>
      </c>
      <c r="P47" s="5">
        <f>N47*O47</f>
        <v>420</v>
      </c>
      <c r="Q47" s="5">
        <f>P47+M47</f>
        <v>420</v>
      </c>
    </row>
    <row r="48" spans="1:21" x14ac:dyDescent="0.2">
      <c r="A48" s="4" t="s">
        <v>53</v>
      </c>
      <c r="B48" s="4" t="s">
        <v>48</v>
      </c>
      <c r="C48" s="4" t="s">
        <v>49</v>
      </c>
      <c r="D48" s="8" t="s">
        <v>36</v>
      </c>
      <c r="E48" s="8" t="s">
        <v>78</v>
      </c>
      <c r="F48" s="8" t="s">
        <v>35</v>
      </c>
      <c r="G48" s="8" t="s">
        <v>79</v>
      </c>
      <c r="H48" s="8" t="s">
        <v>36</v>
      </c>
      <c r="I48" s="8" t="s">
        <v>80</v>
      </c>
      <c r="J48" s="8" t="s">
        <v>35</v>
      </c>
      <c r="K48" s="8" t="s">
        <v>81</v>
      </c>
      <c r="L48" s="21">
        <v>2886.65</v>
      </c>
      <c r="M48" s="5">
        <v>300</v>
      </c>
      <c r="N48" s="5">
        <v>430</v>
      </c>
      <c r="O48" s="6">
        <v>2.5</v>
      </c>
      <c r="P48" s="5">
        <f t="shared" ref="P48:P54" si="6">(N48*O48)+M48</f>
        <v>1375</v>
      </c>
      <c r="Q48" s="5">
        <f t="shared" ref="Q48:Q54" si="7">(N48*O48)+M48</f>
        <v>1375</v>
      </c>
    </row>
    <row r="49" spans="1:17" x14ac:dyDescent="0.2">
      <c r="A49" s="4" t="s">
        <v>54</v>
      </c>
      <c r="B49" s="4" t="s">
        <v>48</v>
      </c>
      <c r="C49" s="4" t="s">
        <v>49</v>
      </c>
      <c r="D49" s="8" t="s">
        <v>37</v>
      </c>
      <c r="E49" s="8" t="s">
        <v>82</v>
      </c>
      <c r="F49" s="8" t="s">
        <v>35</v>
      </c>
      <c r="G49" s="8" t="s">
        <v>83</v>
      </c>
      <c r="H49" s="8" t="s">
        <v>37</v>
      </c>
      <c r="I49" s="8" t="s">
        <v>88</v>
      </c>
      <c r="J49" s="8" t="s">
        <v>35</v>
      </c>
      <c r="K49" s="8" t="s">
        <v>80</v>
      </c>
      <c r="L49" s="21">
        <v>1336.86</v>
      </c>
      <c r="M49" s="5">
        <v>300</v>
      </c>
      <c r="N49" s="5">
        <v>430</v>
      </c>
      <c r="O49" s="6">
        <v>2.5</v>
      </c>
      <c r="P49" s="5">
        <f t="shared" si="6"/>
        <v>1375</v>
      </c>
      <c r="Q49" s="5">
        <f t="shared" si="7"/>
        <v>1375</v>
      </c>
    </row>
    <row r="50" spans="1:17" x14ac:dyDescent="0.2">
      <c r="A50" s="4" t="s">
        <v>55</v>
      </c>
      <c r="B50" s="4" t="s">
        <v>48</v>
      </c>
      <c r="C50" s="4" t="s">
        <v>49</v>
      </c>
      <c r="D50" s="8" t="s">
        <v>38</v>
      </c>
      <c r="E50" s="8" t="s">
        <v>84</v>
      </c>
      <c r="F50" s="8" t="s">
        <v>35</v>
      </c>
      <c r="G50" s="8" t="s">
        <v>85</v>
      </c>
      <c r="H50" s="8" t="s">
        <v>38</v>
      </c>
      <c r="I50" s="8" t="s">
        <v>86</v>
      </c>
      <c r="J50" s="8" t="s">
        <v>35</v>
      </c>
      <c r="K50" s="8" t="s">
        <v>87</v>
      </c>
      <c r="L50" s="21">
        <v>1037.55</v>
      </c>
      <c r="M50" s="5">
        <v>300</v>
      </c>
      <c r="N50" s="5">
        <v>430</v>
      </c>
      <c r="O50" s="6">
        <v>2.5</v>
      </c>
      <c r="P50" s="5">
        <f t="shared" si="6"/>
        <v>1375</v>
      </c>
      <c r="Q50" s="5">
        <f t="shared" si="7"/>
        <v>1375</v>
      </c>
    </row>
    <row r="51" spans="1:17" x14ac:dyDescent="0.2">
      <c r="A51" s="4" t="s">
        <v>56</v>
      </c>
      <c r="B51" s="4" t="s">
        <v>48</v>
      </c>
      <c r="C51" s="4" t="s">
        <v>49</v>
      </c>
      <c r="D51" s="8" t="s">
        <v>50</v>
      </c>
      <c r="E51" s="8" t="s">
        <v>192</v>
      </c>
      <c r="F51" s="8" t="s">
        <v>35</v>
      </c>
      <c r="G51" s="8"/>
      <c r="H51" s="8" t="s">
        <v>50</v>
      </c>
      <c r="I51" s="8"/>
      <c r="J51" s="8" t="s">
        <v>35</v>
      </c>
      <c r="K51" s="8"/>
      <c r="L51" s="21">
        <v>1351.95</v>
      </c>
      <c r="M51" s="5">
        <v>300</v>
      </c>
      <c r="N51" s="5">
        <v>430</v>
      </c>
      <c r="O51" s="6"/>
      <c r="P51" s="5"/>
      <c r="Q51" s="5"/>
    </row>
    <row r="52" spans="1:17" x14ac:dyDescent="0.2">
      <c r="A52" s="4" t="s">
        <v>57</v>
      </c>
      <c r="B52" s="4" t="s">
        <v>48</v>
      </c>
      <c r="C52" s="4" t="s">
        <v>49</v>
      </c>
      <c r="D52" s="8" t="s">
        <v>51</v>
      </c>
      <c r="E52" s="8" t="s">
        <v>89</v>
      </c>
      <c r="F52" s="8" t="s">
        <v>35</v>
      </c>
      <c r="G52" s="8" t="s">
        <v>90</v>
      </c>
      <c r="H52" s="8" t="s">
        <v>51</v>
      </c>
      <c r="I52" s="8" t="s">
        <v>91</v>
      </c>
      <c r="J52" s="8" t="s">
        <v>35</v>
      </c>
      <c r="K52" s="8" t="s">
        <v>92</v>
      </c>
      <c r="L52" s="21">
        <v>1351.95</v>
      </c>
      <c r="M52" s="5">
        <v>300</v>
      </c>
      <c r="N52" s="5">
        <v>430</v>
      </c>
      <c r="O52" s="6">
        <v>3.5</v>
      </c>
      <c r="P52" s="5">
        <f t="shared" si="6"/>
        <v>1805</v>
      </c>
      <c r="Q52" s="5">
        <f t="shared" si="7"/>
        <v>1805</v>
      </c>
    </row>
    <row r="53" spans="1:17" x14ac:dyDescent="0.2">
      <c r="A53" s="4" t="s">
        <v>58</v>
      </c>
      <c r="B53" s="4" t="s">
        <v>48</v>
      </c>
      <c r="C53" s="4" t="s">
        <v>49</v>
      </c>
      <c r="D53" s="8" t="s">
        <v>43</v>
      </c>
      <c r="E53" s="8" t="s">
        <v>79</v>
      </c>
      <c r="F53" s="8" t="s">
        <v>35</v>
      </c>
      <c r="G53" s="8" t="s">
        <v>93</v>
      </c>
      <c r="H53" s="8" t="s">
        <v>43</v>
      </c>
      <c r="I53" s="8" t="s">
        <v>94</v>
      </c>
      <c r="J53" s="8" t="s">
        <v>35</v>
      </c>
      <c r="K53" s="8" t="s">
        <v>95</v>
      </c>
      <c r="L53" s="21">
        <v>684.7</v>
      </c>
      <c r="M53" s="5">
        <v>300</v>
      </c>
      <c r="N53" s="5">
        <v>430</v>
      </c>
      <c r="O53" s="6">
        <v>3.5</v>
      </c>
      <c r="P53" s="5">
        <f>(N53*O53)+M53</f>
        <v>1805</v>
      </c>
      <c r="Q53" s="5">
        <f t="shared" si="7"/>
        <v>1805</v>
      </c>
    </row>
    <row r="54" spans="1:17" x14ac:dyDescent="0.2">
      <c r="A54" s="4" t="s">
        <v>59</v>
      </c>
      <c r="B54" s="4" t="s">
        <v>48</v>
      </c>
      <c r="C54" s="4" t="s">
        <v>49</v>
      </c>
      <c r="D54" s="8" t="s">
        <v>47</v>
      </c>
      <c r="E54" s="8" t="s">
        <v>96</v>
      </c>
      <c r="F54" s="8" t="s">
        <v>35</v>
      </c>
      <c r="G54" s="8" t="s">
        <v>97</v>
      </c>
      <c r="H54" s="8" t="s">
        <v>47</v>
      </c>
      <c r="I54" s="8" t="s">
        <v>98</v>
      </c>
      <c r="J54" s="8" t="s">
        <v>35</v>
      </c>
      <c r="K54" s="8" t="s">
        <v>99</v>
      </c>
      <c r="L54" s="21">
        <v>988.47</v>
      </c>
      <c r="M54" s="5">
        <v>300</v>
      </c>
      <c r="N54" s="5">
        <v>430</v>
      </c>
      <c r="O54" s="6">
        <v>1.5</v>
      </c>
      <c r="P54" s="5">
        <f t="shared" si="6"/>
        <v>945</v>
      </c>
      <c r="Q54" s="5">
        <f t="shared" si="7"/>
        <v>945</v>
      </c>
    </row>
    <row r="55" spans="1:17" x14ac:dyDescent="0.2">
      <c r="A55" s="4" t="s">
        <v>183</v>
      </c>
      <c r="B55" s="4" t="s">
        <v>76</v>
      </c>
      <c r="C55" s="4" t="s">
        <v>49</v>
      </c>
      <c r="D55" s="8" t="s">
        <v>38</v>
      </c>
      <c r="E55" s="8" t="s">
        <v>179</v>
      </c>
      <c r="F55" s="8" t="s">
        <v>35</v>
      </c>
      <c r="G55" s="8" t="s">
        <v>180</v>
      </c>
      <c r="H55" s="8" t="s">
        <v>35</v>
      </c>
      <c r="I55" s="8" t="s">
        <v>181</v>
      </c>
      <c r="J55" s="8" t="s">
        <v>38</v>
      </c>
      <c r="K55" s="8" t="s">
        <v>182</v>
      </c>
      <c r="L55" s="21">
        <v>2249.75</v>
      </c>
      <c r="M55" s="5">
        <v>300</v>
      </c>
      <c r="N55" s="5">
        <v>430</v>
      </c>
      <c r="O55" s="6">
        <v>1</v>
      </c>
      <c r="P55" s="5">
        <f>(N55*O55)</f>
        <v>430</v>
      </c>
      <c r="Q55" s="5">
        <f>(N55*O55)</f>
        <v>430</v>
      </c>
    </row>
    <row r="56" spans="1:17" x14ac:dyDescent="0.2">
      <c r="A56" s="4" t="s">
        <v>184</v>
      </c>
      <c r="B56" s="4" t="s">
        <v>76</v>
      </c>
      <c r="C56" s="4" t="s">
        <v>49</v>
      </c>
      <c r="D56" s="4" t="s">
        <v>38</v>
      </c>
      <c r="E56" s="4" t="s">
        <v>186</v>
      </c>
      <c r="F56" s="8" t="s">
        <v>35</v>
      </c>
      <c r="G56" s="4" t="s">
        <v>187</v>
      </c>
      <c r="H56" s="8" t="s">
        <v>35</v>
      </c>
      <c r="I56" s="8" t="s">
        <v>188</v>
      </c>
      <c r="J56" s="8" t="s">
        <v>38</v>
      </c>
      <c r="K56" s="8" t="s">
        <v>189</v>
      </c>
      <c r="L56" s="21">
        <v>1996.86</v>
      </c>
      <c r="M56" s="5">
        <v>300</v>
      </c>
      <c r="N56" s="5">
        <v>430</v>
      </c>
      <c r="O56" s="6">
        <v>1.5</v>
      </c>
      <c r="P56" s="5">
        <f>(N56*O56)+M56</f>
        <v>945</v>
      </c>
      <c r="Q56" s="12">
        <f>(N56*O56)+M56</f>
        <v>945</v>
      </c>
    </row>
    <row r="57" spans="1:17" x14ac:dyDescent="0.2">
      <c r="A57" s="4" t="s">
        <v>142</v>
      </c>
      <c r="B57" s="4" t="s">
        <v>143</v>
      </c>
      <c r="C57" s="4" t="s">
        <v>190</v>
      </c>
      <c r="D57" s="8" t="s">
        <v>38</v>
      </c>
      <c r="E57" s="8" t="s">
        <v>191</v>
      </c>
      <c r="F57" s="8" t="s">
        <v>38</v>
      </c>
      <c r="G57" s="8" t="s">
        <v>191</v>
      </c>
      <c r="H57" s="8" t="s">
        <v>38</v>
      </c>
      <c r="I57" s="8" t="s">
        <v>191</v>
      </c>
      <c r="J57" s="8" t="s">
        <v>38</v>
      </c>
      <c r="K57" s="8" t="s">
        <v>191</v>
      </c>
      <c r="L57" s="7"/>
      <c r="M57" s="5">
        <v>0</v>
      </c>
      <c r="N57" s="19">
        <v>210</v>
      </c>
      <c r="O57" s="6">
        <v>1</v>
      </c>
      <c r="P57" s="19">
        <f>N57*O57</f>
        <v>210</v>
      </c>
      <c r="Q57" s="19">
        <f>P57+M57</f>
        <v>210</v>
      </c>
    </row>
    <row r="58" spans="1:17" x14ac:dyDescent="0.2">
      <c r="A58" s="4" t="s">
        <v>9</v>
      </c>
      <c r="B58" s="4" t="s">
        <v>34</v>
      </c>
      <c r="C58" s="4" t="s">
        <v>26</v>
      </c>
      <c r="D58" s="8" t="s">
        <v>35</v>
      </c>
      <c r="E58" s="8" t="s">
        <v>77</v>
      </c>
      <c r="F58" s="8" t="s">
        <v>35</v>
      </c>
      <c r="G58" s="8" t="s">
        <v>77</v>
      </c>
      <c r="H58" s="8" t="s">
        <v>35</v>
      </c>
      <c r="I58" s="8" t="s">
        <v>77</v>
      </c>
      <c r="J58" s="8" t="s">
        <v>35</v>
      </c>
      <c r="K58" s="8" t="s">
        <v>77</v>
      </c>
      <c r="L58" s="7"/>
      <c r="M58" s="5">
        <v>0</v>
      </c>
      <c r="N58" s="5">
        <v>210</v>
      </c>
      <c r="O58" s="6">
        <v>3</v>
      </c>
      <c r="P58" s="5">
        <f>N58*O58</f>
        <v>630</v>
      </c>
      <c r="Q58" s="5">
        <f>P58+M58</f>
        <v>630</v>
      </c>
    </row>
    <row r="59" spans="1:17" x14ac:dyDescent="0.2">
      <c r="A59" s="4" t="s">
        <v>12</v>
      </c>
      <c r="B59" s="4" t="s">
        <v>34</v>
      </c>
      <c r="C59" s="4" t="s">
        <v>26</v>
      </c>
      <c r="D59" s="8" t="s">
        <v>198</v>
      </c>
      <c r="E59" s="8" t="s">
        <v>199</v>
      </c>
      <c r="F59" s="8" t="s">
        <v>35</v>
      </c>
      <c r="G59" s="8"/>
      <c r="H59" s="8" t="s">
        <v>35</v>
      </c>
      <c r="I59" s="8" t="s">
        <v>200</v>
      </c>
      <c r="J59" s="8" t="s">
        <v>38</v>
      </c>
      <c r="K59" s="8" t="s">
        <v>136</v>
      </c>
      <c r="L59" s="7"/>
      <c r="M59" s="5"/>
      <c r="N59" s="5">
        <v>430</v>
      </c>
      <c r="O59" s="6">
        <v>2</v>
      </c>
      <c r="P59" s="5">
        <f>N59*O59</f>
        <v>860</v>
      </c>
      <c r="Q59" s="5">
        <f t="shared" ref="Q59" si="8">P59+M59</f>
        <v>860</v>
      </c>
    </row>
    <row r="60" spans="1:17" x14ac:dyDescent="0.2">
      <c r="A60" s="4" t="s">
        <v>17</v>
      </c>
      <c r="B60" s="4" t="s">
        <v>34</v>
      </c>
      <c r="C60" s="4" t="s">
        <v>26</v>
      </c>
      <c r="D60" s="8" t="s">
        <v>43</v>
      </c>
      <c r="E60" s="8" t="s">
        <v>201</v>
      </c>
      <c r="F60" s="8" t="s">
        <v>35</v>
      </c>
      <c r="G60" s="8" t="s">
        <v>202</v>
      </c>
      <c r="H60" s="8" t="s">
        <v>35</v>
      </c>
      <c r="I60" s="8" t="s">
        <v>203</v>
      </c>
      <c r="J60" s="8" t="s">
        <v>43</v>
      </c>
      <c r="K60" s="8" t="s">
        <v>204</v>
      </c>
      <c r="L60" s="7">
        <v>1067.5999999999999</v>
      </c>
      <c r="M60" s="5">
        <v>300</v>
      </c>
      <c r="N60" s="5">
        <v>430</v>
      </c>
      <c r="O60" s="6">
        <v>3.5</v>
      </c>
      <c r="P60" s="5">
        <f>(N60*O60)+M60</f>
        <v>1805</v>
      </c>
      <c r="Q60" s="5">
        <f>(N60*O60)+M60</f>
        <v>1805</v>
      </c>
    </row>
    <row r="61" spans="1:17" x14ac:dyDescent="0.2">
      <c r="A61" s="4" t="s">
        <v>142</v>
      </c>
      <c r="B61" s="4" t="s">
        <v>143</v>
      </c>
      <c r="C61" s="4" t="s">
        <v>246</v>
      </c>
      <c r="D61" s="8" t="s">
        <v>185</v>
      </c>
      <c r="E61" s="8" t="s">
        <v>247</v>
      </c>
      <c r="F61" s="8" t="s">
        <v>198</v>
      </c>
      <c r="G61" s="8" t="s">
        <v>248</v>
      </c>
      <c r="H61" s="8" t="s">
        <v>198</v>
      </c>
      <c r="I61" s="8" t="s">
        <v>249</v>
      </c>
      <c r="J61" s="8" t="s">
        <v>35</v>
      </c>
      <c r="K61" s="8" t="s">
        <v>250</v>
      </c>
      <c r="L61" s="18">
        <v>1304.9100000000001</v>
      </c>
      <c r="M61" s="5"/>
      <c r="N61" s="19">
        <v>430.00209999999998</v>
      </c>
      <c r="O61" s="20">
        <v>3.5</v>
      </c>
      <c r="P61" s="19">
        <f>1505</f>
        <v>1505</v>
      </c>
      <c r="Q61" s="19">
        <v>1505</v>
      </c>
    </row>
    <row r="62" spans="1:17" x14ac:dyDescent="0.2">
      <c r="A62" s="4" t="s">
        <v>251</v>
      </c>
      <c r="B62" s="4" t="s">
        <v>48</v>
      </c>
      <c r="C62" s="4" t="s">
        <v>257</v>
      </c>
      <c r="D62" s="8" t="s">
        <v>36</v>
      </c>
      <c r="E62" s="8" t="s">
        <v>264</v>
      </c>
      <c r="F62" s="8" t="s">
        <v>38</v>
      </c>
      <c r="G62" s="8" t="s">
        <v>265</v>
      </c>
      <c r="H62" s="8" t="s">
        <v>38</v>
      </c>
      <c r="I62" s="8" t="s">
        <v>266</v>
      </c>
      <c r="J62" s="8" t="s">
        <v>36</v>
      </c>
      <c r="K62" s="8" t="s">
        <v>267</v>
      </c>
      <c r="L62" s="21">
        <v>1282.74</v>
      </c>
      <c r="M62" s="5">
        <v>300</v>
      </c>
      <c r="N62" s="5">
        <v>430</v>
      </c>
      <c r="O62" s="6">
        <v>2.5</v>
      </c>
      <c r="P62" s="5">
        <f>(N62*O62)+M62</f>
        <v>1375</v>
      </c>
      <c r="Q62" s="5">
        <f>(N62*O62)+M62</f>
        <v>1375</v>
      </c>
    </row>
    <row r="63" spans="1:17" x14ac:dyDescent="0.2">
      <c r="A63" s="4" t="s">
        <v>252</v>
      </c>
      <c r="B63" s="4" t="s">
        <v>48</v>
      </c>
      <c r="C63" s="4" t="s">
        <v>257</v>
      </c>
      <c r="D63" s="8" t="s">
        <v>36</v>
      </c>
      <c r="E63" s="8" t="s">
        <v>264</v>
      </c>
      <c r="F63" s="8" t="s">
        <v>38</v>
      </c>
      <c r="G63" s="8" t="s">
        <v>265</v>
      </c>
      <c r="H63" s="8" t="s">
        <v>38</v>
      </c>
      <c r="I63" s="8" t="s">
        <v>268</v>
      </c>
      <c r="J63" s="8" t="s">
        <v>36</v>
      </c>
      <c r="K63" s="8" t="s">
        <v>269</v>
      </c>
      <c r="L63" s="21">
        <v>1236.54</v>
      </c>
      <c r="M63" s="5">
        <v>300</v>
      </c>
      <c r="N63" s="5">
        <v>430</v>
      </c>
      <c r="O63" s="6">
        <v>2.5</v>
      </c>
      <c r="P63" s="5">
        <f t="shared" ref="P63:P66" si="9">(N63*O63)+M63</f>
        <v>1375</v>
      </c>
      <c r="Q63" s="5">
        <f t="shared" ref="Q63:Q66" si="10">(N63*O63)+M63</f>
        <v>1375</v>
      </c>
    </row>
    <row r="64" spans="1:17" x14ac:dyDescent="0.2">
      <c r="A64" s="4" t="s">
        <v>253</v>
      </c>
      <c r="B64" s="4" t="s">
        <v>48</v>
      </c>
      <c r="C64" s="4" t="s">
        <v>257</v>
      </c>
      <c r="D64" s="8" t="s">
        <v>270</v>
      </c>
      <c r="E64" s="8" t="s">
        <v>271</v>
      </c>
      <c r="F64" s="8" t="s">
        <v>38</v>
      </c>
      <c r="G64" s="8" t="s">
        <v>272</v>
      </c>
      <c r="H64" s="8" t="s">
        <v>38</v>
      </c>
      <c r="I64" s="8" t="s">
        <v>268</v>
      </c>
      <c r="J64" s="8" t="s">
        <v>36</v>
      </c>
      <c r="K64" s="8" t="s">
        <v>269</v>
      </c>
      <c r="L64" s="21">
        <v>1282.24</v>
      </c>
      <c r="M64" s="5">
        <v>300</v>
      </c>
      <c r="N64" s="5">
        <v>430</v>
      </c>
      <c r="O64" s="6">
        <v>3.5</v>
      </c>
      <c r="P64" s="5">
        <f t="shared" si="9"/>
        <v>1805</v>
      </c>
      <c r="Q64" s="5">
        <f t="shared" si="10"/>
        <v>1805</v>
      </c>
    </row>
    <row r="65" spans="1:17" x14ac:dyDescent="0.2">
      <c r="A65" s="4" t="s">
        <v>254</v>
      </c>
      <c r="B65" s="4" t="s">
        <v>48</v>
      </c>
      <c r="C65" s="4" t="s">
        <v>257</v>
      </c>
      <c r="D65" s="8" t="s">
        <v>38</v>
      </c>
      <c r="E65" s="8" t="s">
        <v>155</v>
      </c>
      <c r="F65" s="8" t="s">
        <v>38</v>
      </c>
      <c r="G65" s="8"/>
      <c r="H65" s="8" t="s">
        <v>38</v>
      </c>
      <c r="I65" s="8"/>
      <c r="J65" s="8" t="s">
        <v>38</v>
      </c>
      <c r="K65" s="8"/>
      <c r="L65" s="21"/>
      <c r="M65" s="5"/>
      <c r="N65" s="5">
        <v>210</v>
      </c>
      <c r="O65" s="6">
        <v>3</v>
      </c>
      <c r="P65" s="5">
        <f t="shared" si="9"/>
        <v>630</v>
      </c>
      <c r="Q65" s="5">
        <f t="shared" si="10"/>
        <v>630</v>
      </c>
    </row>
    <row r="66" spans="1:17" x14ac:dyDescent="0.2">
      <c r="A66" s="4" t="s">
        <v>255</v>
      </c>
      <c r="B66" s="4" t="s">
        <v>48</v>
      </c>
      <c r="C66" s="4" t="s">
        <v>257</v>
      </c>
      <c r="D66" s="8" t="s">
        <v>40</v>
      </c>
      <c r="E66" s="8" t="s">
        <v>273</v>
      </c>
      <c r="F66" s="8" t="s">
        <v>38</v>
      </c>
      <c r="G66" s="8" t="s">
        <v>274</v>
      </c>
      <c r="H66" s="8" t="s">
        <v>38</v>
      </c>
      <c r="I66" s="8" t="s">
        <v>275</v>
      </c>
      <c r="J66" s="8" t="s">
        <v>40</v>
      </c>
      <c r="K66" s="8" t="s">
        <v>276</v>
      </c>
      <c r="L66" s="21">
        <v>1386.39</v>
      </c>
      <c r="M66" s="5">
        <v>300</v>
      </c>
      <c r="N66" s="5">
        <v>430</v>
      </c>
      <c r="O66" s="6">
        <v>3.5</v>
      </c>
      <c r="P66" s="5">
        <f t="shared" si="9"/>
        <v>1805</v>
      </c>
      <c r="Q66" s="5">
        <f t="shared" si="10"/>
        <v>1805</v>
      </c>
    </row>
    <row r="67" spans="1:17" x14ac:dyDescent="0.2">
      <c r="A67" s="4" t="s">
        <v>256</v>
      </c>
      <c r="B67" s="4" t="s">
        <v>76</v>
      </c>
      <c r="C67" s="4" t="s">
        <v>257</v>
      </c>
      <c r="D67" s="4" t="s">
        <v>35</v>
      </c>
      <c r="E67" s="4" t="s">
        <v>200</v>
      </c>
      <c r="F67" s="8" t="s">
        <v>38</v>
      </c>
      <c r="G67" s="4" t="s">
        <v>136</v>
      </c>
      <c r="H67" s="8" t="s">
        <v>38</v>
      </c>
      <c r="I67" s="8" t="s">
        <v>277</v>
      </c>
      <c r="J67" s="4" t="s">
        <v>40</v>
      </c>
      <c r="K67" s="8" t="s">
        <v>278</v>
      </c>
      <c r="L67" s="21">
        <v>1549.3</v>
      </c>
      <c r="M67" s="5">
        <v>150</v>
      </c>
      <c r="N67" s="5">
        <v>430</v>
      </c>
      <c r="O67" s="6">
        <v>4</v>
      </c>
      <c r="P67" s="5">
        <f>(N67*O67)+M67</f>
        <v>1870</v>
      </c>
      <c r="Q67" s="5">
        <f>(N67*O67)+M67</f>
        <v>1870</v>
      </c>
    </row>
    <row r="68" spans="1:17" x14ac:dyDescent="0.2">
      <c r="A68" s="4" t="s">
        <v>258</v>
      </c>
      <c r="B68" s="4" t="s">
        <v>143</v>
      </c>
      <c r="C68" s="4" t="s">
        <v>259</v>
      </c>
      <c r="D68" s="8" t="s">
        <v>47</v>
      </c>
      <c r="E68" s="8" t="s">
        <v>260</v>
      </c>
      <c r="F68" s="8" t="s">
        <v>35</v>
      </c>
      <c r="G68" s="8" t="s">
        <v>261</v>
      </c>
      <c r="H68" s="8" t="s">
        <v>35</v>
      </c>
      <c r="I68" s="8" t="s">
        <v>262</v>
      </c>
      <c r="J68" s="8" t="s">
        <v>35</v>
      </c>
      <c r="K68" s="8" t="s">
        <v>263</v>
      </c>
      <c r="L68" s="18">
        <v>1882.57</v>
      </c>
      <c r="M68" s="19">
        <v>300</v>
      </c>
      <c r="N68" s="19">
        <v>430.00209999999998</v>
      </c>
      <c r="O68" s="20">
        <v>3.5</v>
      </c>
      <c r="P68" s="19">
        <f>1805</f>
        <v>1805</v>
      </c>
      <c r="Q68" s="19">
        <f>1805</f>
        <v>1805</v>
      </c>
    </row>
    <row r="69" spans="1:17" x14ac:dyDescent="0.2">
      <c r="A69" s="4" t="s">
        <v>280</v>
      </c>
      <c r="B69" s="4" t="s">
        <v>281</v>
      </c>
      <c r="C69" s="4" t="s">
        <v>279</v>
      </c>
      <c r="D69" s="8" t="s">
        <v>35</v>
      </c>
      <c r="E69" s="8" t="s">
        <v>282</v>
      </c>
      <c r="F69" s="8" t="s">
        <v>36</v>
      </c>
      <c r="G69" s="8" t="s">
        <v>283</v>
      </c>
      <c r="H69" s="8" t="s">
        <v>36</v>
      </c>
      <c r="I69" s="8" t="s">
        <v>284</v>
      </c>
      <c r="J69" s="8" t="s">
        <v>35</v>
      </c>
      <c r="K69" s="8" t="s">
        <v>285</v>
      </c>
      <c r="L69" s="18">
        <v>2566.66</v>
      </c>
      <c r="M69" s="19">
        <v>300</v>
      </c>
      <c r="N69" s="19">
        <v>430</v>
      </c>
      <c r="O69" s="20">
        <v>4.5</v>
      </c>
      <c r="P69" s="19">
        <f>(N69*O69)+M69</f>
        <v>2235</v>
      </c>
      <c r="Q69" s="19">
        <f>P69+M69</f>
        <v>2535</v>
      </c>
    </row>
    <row r="70" spans="1:17" x14ac:dyDescent="0.2">
      <c r="A70" s="4" t="s">
        <v>286</v>
      </c>
      <c r="B70" s="4" t="s">
        <v>287</v>
      </c>
      <c r="C70" s="4" t="s">
        <v>288</v>
      </c>
      <c r="D70" s="8" t="s">
        <v>35</v>
      </c>
      <c r="E70" s="8"/>
      <c r="F70" s="8" t="s">
        <v>38</v>
      </c>
      <c r="G70" s="8"/>
      <c r="H70" s="8" t="s">
        <v>38</v>
      </c>
      <c r="I70" s="8"/>
      <c r="J70" s="8" t="s">
        <v>35</v>
      </c>
      <c r="K70" s="8"/>
      <c r="L70" s="18">
        <v>2337.96</v>
      </c>
      <c r="M70" s="19">
        <v>300</v>
      </c>
      <c r="N70" s="19">
        <v>430</v>
      </c>
      <c r="O70" s="20">
        <v>1.5</v>
      </c>
      <c r="P70" s="19">
        <f>(N70*O70)+M70</f>
        <v>945</v>
      </c>
      <c r="Q70" s="19">
        <f>(N70*O70)+M70</f>
        <v>945</v>
      </c>
    </row>
    <row r="71" spans="1:17" ht="25.5" x14ac:dyDescent="0.2">
      <c r="A71" s="24" t="s">
        <v>142</v>
      </c>
      <c r="B71" s="24" t="s">
        <v>143</v>
      </c>
      <c r="C71" s="40" t="s">
        <v>290</v>
      </c>
      <c r="D71" s="25" t="s">
        <v>185</v>
      </c>
      <c r="E71" s="25" t="s">
        <v>291</v>
      </c>
      <c r="F71" s="25" t="s">
        <v>35</v>
      </c>
      <c r="G71" s="25" t="s">
        <v>292</v>
      </c>
      <c r="H71" s="25" t="s">
        <v>35</v>
      </c>
      <c r="I71" s="25" t="s">
        <v>293</v>
      </c>
      <c r="J71" s="25" t="s">
        <v>38</v>
      </c>
      <c r="K71" s="25" t="s">
        <v>294</v>
      </c>
      <c r="L71" s="26">
        <v>588.71</v>
      </c>
      <c r="M71" s="27"/>
      <c r="N71" s="28">
        <v>430.00209999999998</v>
      </c>
      <c r="O71" s="29">
        <v>4.5</v>
      </c>
      <c r="P71" s="28">
        <v>1935</v>
      </c>
      <c r="Q71" s="28">
        <v>1935</v>
      </c>
    </row>
    <row r="72" spans="1:17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autoFilter ref="A3:AA3"/>
  <mergeCells count="13">
    <mergeCell ref="R28:T28"/>
    <mergeCell ref="U28:U29"/>
    <mergeCell ref="A2:A3"/>
    <mergeCell ref="L2:L3"/>
    <mergeCell ref="B2:B3"/>
    <mergeCell ref="Q2:Q3"/>
    <mergeCell ref="D2:E2"/>
    <mergeCell ref="M2:M3"/>
    <mergeCell ref="C2:C3"/>
    <mergeCell ref="F2:G2"/>
    <mergeCell ref="N2:P2"/>
    <mergeCell ref="H2:I2"/>
    <mergeCell ref="J2:K2"/>
  </mergeCells>
  <pageMargins left="0.511811024" right="0.511811024" top="0.78740157499999996" bottom="0.78740157499999996" header="0.31496062000000002" footer="0.31496062000000002"/>
  <pageSetup paperSize="9" scale="37" orientation="landscape" r:id="rId1"/>
  <ignoredErrors>
    <ignoredError sqref="P55:Q55 P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Debora Santos</cp:lastModifiedBy>
  <cp:lastPrinted>2017-02-07T18:09:54Z</cp:lastPrinted>
  <dcterms:created xsi:type="dcterms:W3CDTF">2016-06-30T19:34:33Z</dcterms:created>
  <dcterms:modified xsi:type="dcterms:W3CDTF">2017-02-07T18:13:45Z</dcterms:modified>
</cp:coreProperties>
</file>